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vans\Desktop\ŠNAPKA SLUŽBY\Zakázky\ZAK 24-091201 Přechod Karvinská Český Těšín\Rozpočet, VV\"/>
    </mc:Choice>
  </mc:AlternateContent>
  <bookViews>
    <workbookView xWindow="0" yWindow="0" windowWidth="0" windowHeight="0"/>
  </bookViews>
  <sheets>
    <sheet name="Rekapitulace stavby" sheetId="1" r:id="rId1"/>
    <sheet name="SO 101 - Přechod pro chodce" sheetId="2" r:id="rId2"/>
    <sheet name="SO 401 - Nasvětlení přechodu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Přechod pro chodce'!$C$127:$K$315</definedName>
    <definedName name="_xlnm.Print_Area" localSheetId="1">'SO 101 - Přechod pro chodce'!$C$4:$J$76,'SO 101 - Přechod pro chodce'!$C$82:$J$109,'SO 101 - Přechod pro chodce'!$C$115:$J$315</definedName>
    <definedName name="_xlnm.Print_Titles" localSheetId="1">'SO 101 - Přechod pro chodce'!$127:$127</definedName>
    <definedName name="_xlnm._FilterDatabase" localSheetId="2" hidden="1">'SO 401 - Nasvětlení přechodu'!$C$126:$K$197</definedName>
    <definedName name="_xlnm.Print_Area" localSheetId="2">'SO 401 - Nasvětlení přechodu'!$C$4:$J$76,'SO 401 - Nasvětlení přechodu'!$C$82:$J$108,'SO 401 - Nasvětlení přechodu'!$C$114:$J$197</definedName>
    <definedName name="_xlnm.Print_Titles" localSheetId="2">'SO 401 - Nasvětlení přechodu'!$126:$126</definedName>
  </definedNames>
  <calcPr/>
</workbook>
</file>

<file path=xl/calcChain.xml><?xml version="1.0" encoding="utf-8"?>
<calcChain xmlns="http://schemas.openxmlformats.org/spreadsheetml/2006/main">
  <c i="3" l="1" r="R193"/>
  <c r="J37"/>
  <c r="J36"/>
  <c i="1" r="AY96"/>
  <c i="3" r="J35"/>
  <c i="1" r="AX96"/>
  <c i="3"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T191"/>
  <c r="R192"/>
  <c r="R191"/>
  <c r="P192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2"/>
  <c r="BH152"/>
  <c r="BG152"/>
  <c r="BF152"/>
  <c r="T152"/>
  <c r="T151"/>
  <c r="R152"/>
  <c r="R151"/>
  <c r="P152"/>
  <c r="P151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117"/>
  <c i="2" r="J37"/>
  <c r="J36"/>
  <c i="1" r="AY95"/>
  <c i="2" r="J35"/>
  <c i="1" r="AX95"/>
  <c i="2"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T311"/>
  <c r="R312"/>
  <c r="R311"/>
  <c r="P312"/>
  <c r="P311"/>
  <c r="BI310"/>
  <c r="BH310"/>
  <c r="BG310"/>
  <c r="BF310"/>
  <c r="T310"/>
  <c r="T309"/>
  <c r="R310"/>
  <c r="R309"/>
  <c r="P310"/>
  <c r="P309"/>
  <c r="BI308"/>
  <c r="BH308"/>
  <c r="BG308"/>
  <c r="BF308"/>
  <c r="T308"/>
  <c r="T307"/>
  <c r="R308"/>
  <c r="R307"/>
  <c r="P308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18"/>
  <c r="BH218"/>
  <c r="BG218"/>
  <c r="BF218"/>
  <c r="T218"/>
  <c r="R218"/>
  <c r="P218"/>
  <c r="BI216"/>
  <c r="BH216"/>
  <c r="BG216"/>
  <c r="BF216"/>
  <c r="T216"/>
  <c r="R216"/>
  <c r="P216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1" r="L90"/>
  <c r="AM90"/>
  <c r="AM89"/>
  <c r="L89"/>
  <c r="AM87"/>
  <c r="L87"/>
  <c r="L85"/>
  <c r="L84"/>
  <c i="2" r="J315"/>
  <c r="J308"/>
  <c r="J303"/>
  <c r="BK293"/>
  <c r="J289"/>
  <c r="BK280"/>
  <c r="J274"/>
  <c r="BK262"/>
  <c r="BK256"/>
  <c r="J252"/>
  <c r="BK244"/>
  <c r="J241"/>
  <c r="J235"/>
  <c r="J226"/>
  <c r="BK216"/>
  <c r="J207"/>
  <c r="J192"/>
  <c r="BK184"/>
  <c r="J169"/>
  <c r="J157"/>
  <c r="J151"/>
  <c r="BK137"/>
  <c r="F36"/>
  <c r="J314"/>
  <c r="BK306"/>
  <c r="BK303"/>
  <c r="J296"/>
  <c r="BK287"/>
  <c r="J280"/>
  <c r="BK272"/>
  <c r="J262"/>
  <c r="BK254"/>
  <c r="J248"/>
  <c r="J243"/>
  <c r="BK237"/>
  <c r="J229"/>
  <c r="J216"/>
  <c r="J205"/>
  <c r="J189"/>
  <c r="J183"/>
  <c r="BK169"/>
  <c r="BK155"/>
  <c r="J145"/>
  <c r="BK133"/>
  <c r="F34"/>
  <c r="BK201"/>
  <c r="J184"/>
  <c r="J175"/>
  <c r="J161"/>
  <c r="J149"/>
  <c r="BK135"/>
  <c r="F37"/>
  <c r="J312"/>
  <c r="BK304"/>
  <c r="J298"/>
  <c r="BK291"/>
  <c r="BK283"/>
  <c r="BK274"/>
  <c r="BK270"/>
  <c r="J260"/>
  <c r="BK252"/>
  <c r="BK246"/>
  <c r="BK241"/>
  <c r="BK233"/>
  <c r="J218"/>
  <c r="BK207"/>
  <c r="BK197"/>
  <c r="J187"/>
  <c r="BK181"/>
  <c r="BK167"/>
  <c r="BK157"/>
  <c r="BK149"/>
  <c r="J141"/>
  <c r="J131"/>
  <c i="3" r="J194"/>
  <c r="BK149"/>
  <c r="BK182"/>
  <c r="J169"/>
  <c r="J138"/>
  <c r="BK194"/>
  <c r="BK162"/>
  <c r="J141"/>
  <c r="BK189"/>
  <c r="BK169"/>
  <c r="J134"/>
  <c r="J190"/>
  <c r="BK180"/>
  <c r="BK171"/>
  <c r="BK197"/>
  <c r="J187"/>
  <c r="J159"/>
  <c r="J140"/>
  <c r="J177"/>
  <c r="J152"/>
  <c r="BK192"/>
  <c r="BK167"/>
  <c i="2" r="BK315"/>
  <c r="BK308"/>
  <c r="J304"/>
  <c r="BK298"/>
  <c r="J287"/>
  <c r="BK278"/>
  <c r="BK265"/>
  <c r="J258"/>
  <c r="BK248"/>
  <c r="BK243"/>
  <c r="J239"/>
  <c r="BK229"/>
  <c r="BK218"/>
  <c r="BK209"/>
  <c r="J197"/>
  <c r="BK185"/>
  <c r="J181"/>
  <c r="J165"/>
  <c r="BK153"/>
  <c r="BK141"/>
  <c r="J135"/>
  <c r="F35"/>
  <c r="BK312"/>
  <c r="J305"/>
  <c r="J302"/>
  <c r="J291"/>
  <c r="J285"/>
  <c r="BK276"/>
  <c r="J265"/>
  <c r="J256"/>
  <c r="J250"/>
  <c r="BK242"/>
  <c r="J237"/>
  <c r="BK231"/>
  <c r="BK224"/>
  <c r="J209"/>
  <c r="BK192"/>
  <c r="J185"/>
  <c r="J179"/>
  <c r="BK165"/>
  <c r="J153"/>
  <c r="BK143"/>
  <c r="J133"/>
  <c r="J34"/>
  <c r="BK310"/>
  <c r="J306"/>
  <c r="BK302"/>
  <c r="J293"/>
  <c r="BK285"/>
  <c r="J278"/>
  <c r="J272"/>
  <c r="BK260"/>
  <c r="J254"/>
  <c r="J246"/>
  <c r="J242"/>
  <c r="BK235"/>
  <c r="J231"/>
  <c r="J224"/>
  <c r="J211"/>
  <c r="J201"/>
  <c r="BK187"/>
  <c r="BK179"/>
  <c r="J167"/>
  <c r="J155"/>
  <c r="BK145"/>
  <c r="BK131"/>
  <c i="3" r="BK186"/>
  <c r="J165"/>
  <c r="BK195"/>
  <c r="J171"/>
  <c r="J157"/>
  <c r="J186"/>
  <c r="BK159"/>
  <c r="J136"/>
  <c r="J180"/>
  <c r="J173"/>
  <c r="BK140"/>
  <c r="BK188"/>
  <c r="BK177"/>
  <c r="J130"/>
  <c r="J195"/>
  <c r="J167"/>
  <c r="BK147"/>
  <c r="BK136"/>
  <c r="BK160"/>
  <c r="BK134"/>
  <c r="J188"/>
  <c r="J160"/>
  <c i="2" r="BK314"/>
  <c r="J310"/>
  <c r="BK305"/>
  <c r="BK296"/>
  <c r="BK289"/>
  <c r="J283"/>
  <c r="J276"/>
  <c r="J270"/>
  <c r="BK258"/>
  <c r="BK250"/>
  <c r="J244"/>
  <c r="BK239"/>
  <c r="J233"/>
  <c r="BK226"/>
  <c r="BK211"/>
  <c r="BK205"/>
  <c r="BK189"/>
  <c r="BK183"/>
  <c r="BK175"/>
  <c r="BK161"/>
  <c r="BK151"/>
  <c r="J143"/>
  <c r="J137"/>
  <c i="1" r="AS94"/>
  <c i="3" r="J147"/>
  <c r="BK187"/>
  <c r="J162"/>
  <c r="BK141"/>
  <c r="J197"/>
  <c r="J163"/>
  <c r="J149"/>
  <c r="BK190"/>
  <c r="J175"/>
  <c r="BK157"/>
  <c r="J192"/>
  <c r="J182"/>
  <c r="BK175"/>
  <c r="J132"/>
  <c r="J189"/>
  <c r="BK163"/>
  <c r="BK152"/>
  <c r="BK132"/>
  <c r="BK165"/>
  <c r="BK138"/>
  <c r="BK173"/>
  <c r="BK130"/>
  <c i="2" l="1" r="BK130"/>
  <c r="J130"/>
  <c r="J98"/>
  <c r="T228"/>
  <c r="P295"/>
  <c r="R313"/>
  <c i="3" r="BK146"/>
  <c r="J146"/>
  <c r="J99"/>
  <c r="R146"/>
  <c r="R129"/>
  <c r="R128"/>
  <c r="R127"/>
  <c r="BK179"/>
  <c r="J179"/>
  <c r="J102"/>
  <c i="2" r="P130"/>
  <c r="R191"/>
  <c r="P282"/>
  <c r="T295"/>
  <c i="3" r="P156"/>
  <c r="P185"/>
  <c i="2" r="T130"/>
  <c r="P191"/>
  <c r="BK282"/>
  <c r="J282"/>
  <c r="J101"/>
  <c r="R295"/>
  <c r="T313"/>
  <c i="3" r="T146"/>
  <c r="T129"/>
  <c r="T128"/>
  <c r="T127"/>
  <c r="P179"/>
  <c r="R185"/>
  <c r="R184"/>
  <c i="2" r="R228"/>
  <c r="P301"/>
  <c i="3" r="BK156"/>
  <c r="J156"/>
  <c r="J101"/>
  <c r="T179"/>
  <c r="BK193"/>
  <c r="J193"/>
  <c r="J106"/>
  <c i="2" r="BK228"/>
  <c r="J228"/>
  <c r="J100"/>
  <c r="T282"/>
  <c r="R301"/>
  <c r="R300"/>
  <c r="P313"/>
  <c i="3" r="T156"/>
  <c r="BK185"/>
  <c r="P193"/>
  <c i="2" r="R130"/>
  <c r="R129"/>
  <c r="R128"/>
  <c r="T191"/>
  <c r="R282"/>
  <c r="BK301"/>
  <c i="3" r="R156"/>
  <c r="T193"/>
  <c i="2" r="P228"/>
  <c r="BK295"/>
  <c r="J295"/>
  <c r="J102"/>
  <c r="T301"/>
  <c r="T300"/>
  <c r="BK313"/>
  <c r="J313"/>
  <c r="J108"/>
  <c i="3" r="P146"/>
  <c r="P129"/>
  <c r="P128"/>
  <c r="R179"/>
  <c r="T185"/>
  <c r="T184"/>
  <c i="2" r="BK191"/>
  <c r="J191"/>
  <c r="J99"/>
  <c r="BK311"/>
  <c r="J311"/>
  <c r="J107"/>
  <c r="BK309"/>
  <c r="J309"/>
  <c r="J106"/>
  <c r="BK307"/>
  <c r="J307"/>
  <c r="J105"/>
  <c i="3" r="BK129"/>
  <c r="BK128"/>
  <c r="J128"/>
  <c r="J97"/>
  <c r="BK151"/>
  <c r="J151"/>
  <c r="J100"/>
  <c r="BK191"/>
  <c r="J191"/>
  <c r="J105"/>
  <c r="BK196"/>
  <c r="J196"/>
  <c r="J107"/>
  <c r="E85"/>
  <c r="BE136"/>
  <c r="BE162"/>
  <c r="BE182"/>
  <c i="2" r="BK129"/>
  <c r="J129"/>
  <c r="J97"/>
  <c i="3" r="J121"/>
  <c r="BE141"/>
  <c r="BE147"/>
  <c r="BE157"/>
  <c r="BE159"/>
  <c i="2" r="J301"/>
  <c r="J104"/>
  <c i="3" r="F124"/>
  <c r="BE180"/>
  <c r="BE192"/>
  <c r="BE138"/>
  <c r="BE149"/>
  <c r="BE160"/>
  <c r="BE167"/>
  <c r="BE186"/>
  <c r="BE163"/>
  <c r="BE165"/>
  <c r="BE187"/>
  <c r="BE130"/>
  <c r="BE152"/>
  <c r="BE169"/>
  <c r="BE171"/>
  <c r="BE195"/>
  <c r="BE132"/>
  <c r="BE134"/>
  <c r="BE175"/>
  <c r="BE177"/>
  <c r="BE190"/>
  <c r="BE194"/>
  <c r="BE197"/>
  <c r="BE140"/>
  <c r="BE173"/>
  <c r="BE188"/>
  <c r="BE189"/>
  <c i="1" r="BC95"/>
  <c r="BA95"/>
  <c r="BB95"/>
  <c r="BD95"/>
  <c r="AW95"/>
  <c i="2" r="E85"/>
  <c r="J89"/>
  <c r="F92"/>
  <c r="BE131"/>
  <c r="BE133"/>
  <c r="BE135"/>
  <c r="BE137"/>
  <c r="BE141"/>
  <c r="BE143"/>
  <c r="BE145"/>
  <c r="BE149"/>
  <c r="BE151"/>
  <c r="BE153"/>
  <c r="BE155"/>
  <c r="BE157"/>
  <c r="BE161"/>
  <c r="BE165"/>
  <c r="BE167"/>
  <c r="BE169"/>
  <c r="BE175"/>
  <c r="BE179"/>
  <c r="BE181"/>
  <c r="BE183"/>
  <c r="BE184"/>
  <c r="BE185"/>
  <c r="BE187"/>
  <c r="BE189"/>
  <c r="BE192"/>
  <c r="BE197"/>
  <c r="BE201"/>
  <c r="BE205"/>
  <c r="BE207"/>
  <c r="BE209"/>
  <c r="BE211"/>
  <c r="BE216"/>
  <c r="BE218"/>
  <c r="BE224"/>
  <c r="BE226"/>
  <c r="BE229"/>
  <c r="BE231"/>
  <c r="BE233"/>
  <c r="BE235"/>
  <c r="BE237"/>
  <c r="BE239"/>
  <c r="BE241"/>
  <c r="BE242"/>
  <c r="BE243"/>
  <c r="BE244"/>
  <c r="BE246"/>
  <c r="BE248"/>
  <c r="BE250"/>
  <c r="BE252"/>
  <c r="BE254"/>
  <c r="BE256"/>
  <c r="BE258"/>
  <c r="BE260"/>
  <c r="BE262"/>
  <c r="BE265"/>
  <c r="BE270"/>
  <c r="BE272"/>
  <c r="BE274"/>
  <c r="BE276"/>
  <c r="BE278"/>
  <c r="BE280"/>
  <c r="BE283"/>
  <c r="BE285"/>
  <c r="BE287"/>
  <c r="BE289"/>
  <c r="BE291"/>
  <c r="BE293"/>
  <c r="BE296"/>
  <c r="BE298"/>
  <c r="BE302"/>
  <c r="BE303"/>
  <c r="BE304"/>
  <c r="BE305"/>
  <c r="BE306"/>
  <c r="BE308"/>
  <c r="BE310"/>
  <c r="BE312"/>
  <c r="BE314"/>
  <c r="BE315"/>
  <c i="3" r="F36"/>
  <c i="1" r="BC96"/>
  <c r="BC94"/>
  <c r="W32"/>
  <c i="3" r="F37"/>
  <c i="1" r="BD96"/>
  <c r="BD94"/>
  <c r="W33"/>
  <c i="3" r="F34"/>
  <c i="1" r="BA96"/>
  <c r="BA94"/>
  <c r="AW94"/>
  <c r="AK30"/>
  <c i="3" r="F35"/>
  <c i="1" r="BB96"/>
  <c r="BB94"/>
  <c r="AX94"/>
  <c i="3" r="J34"/>
  <c i="1" r="AW96"/>
  <c i="2" l="1" r="BK300"/>
  <c r="J300"/>
  <c r="J103"/>
  <c r="P129"/>
  <c r="T129"/>
  <c r="T128"/>
  <c i="3" r="BK184"/>
  <c r="J184"/>
  <c r="J103"/>
  <c i="2" r="P300"/>
  <c i="3" r="P184"/>
  <c r="P127"/>
  <c i="1" r="AU96"/>
  <c i="3" r="J185"/>
  <c r="J104"/>
  <c r="J129"/>
  <c r="J98"/>
  <c r="BK127"/>
  <c r="J127"/>
  <c r="J96"/>
  <c i="2" r="BK128"/>
  <c r="J128"/>
  <c r="J96"/>
  <c i="3" r="F33"/>
  <c i="1" r="AZ96"/>
  <c i="2" r="F33"/>
  <c i="1" r="AZ95"/>
  <c r="W31"/>
  <c i="3" r="J33"/>
  <c i="1" r="AV96"/>
  <c r="AT96"/>
  <c i="2" r="J33"/>
  <c i="1" r="AV95"/>
  <c r="AT95"/>
  <c r="AY94"/>
  <c r="W30"/>
  <c i="2" l="1" r="P128"/>
  <c i="1" r="AU95"/>
  <c r="AU94"/>
  <c i="3" r="J30"/>
  <c i="1" r="AG96"/>
  <c r="AZ94"/>
  <c r="W29"/>
  <c i="2" r="J30"/>
  <c i="1" r="AG95"/>
  <c r="AG94"/>
  <c r="AK26"/>
  <c i="3" l="1" r="J39"/>
  <c i="2" r="J39"/>
  <c i="1" r="AN95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<sst xmlns="http://schemas.openxmlformats.org/spreadsheetml/2006/main">
  <si>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</si>
  <si>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</si>
  <si>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</si>
  <si>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</si>
  <si>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</si>
  <si>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{6bdd28e4-931f-4bb5-9eda-f8f923872ba2}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</si>
  <si>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</si>
  <si>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</si>
  <si>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</si>
  <si>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</si>
  <si>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</si>
  <si>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</si>
  <si>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</si>
  <si>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</si>
  <si>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24091201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</si>
  <si>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</si>
  <si>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</si>
  <si>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Přechod pro chodce na ul. Karvinská u restaurace Na Brandýse, Český Těšín</t>
  </si>
  <si>
    <t>KSO:</t>
  </si>
  <si>
    <t>CC-CZ:</t>
  </si>
  <si>
    <t>Místo:</t>
  </si>
  <si>
    <t>Český Těšín</t>
  </si>
  <si>
    <t>Datum:</t>
  </si>
  <si>
    <t>12. 9. 2025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</si>
  <si>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</si>
  <si>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</si>
  <si>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</si>
  <si>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</si>
  <si>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</si>
  <si>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</si>
  <si>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</si>
  <si>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>ŠNAPKA SLUŽBY s.r.o.</t>
  </si>
  <si>
    <t>True</t>
  </si>
  <si>
    <t>Zpracovatel:</t>
  </si>
  <si>
    <t>Ing. Ivan Šnapka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</si>
  <si>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</si>
  <si>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</si>
  <si>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</si>
  <si>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</si>
  <si>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</si>
  <si>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</si>
  <si>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</si>
  <si>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</si>
  <si>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</si>
  <si>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</si>
  <si>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</si>
  <si>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</si>
  <si>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</si>
  <si>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</si>
  <si>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</si>
  <si>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</si>
  <si>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</si>
  <si>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</si>
  <si>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</si>
  <si>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</si>
  <si>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</si>
  <si>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</si>
  <si>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</si>
  <si>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</si>
  <si>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</si>
  <si>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</si>
  <si>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</si>
  <si>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</si>
  <si>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</si>
  <si>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</si>
  <si>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</si>
  <si>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</si>
  <si>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</si>
  <si>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</si>
  <si>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</si>
  <si>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</si>
  <si>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</si>
  <si>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</si>
  <si>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</si>
  <si>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</si>
  <si>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</si>
  <si>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</si>
  <si>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</si>
  <si>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</si>
  <si>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</si>
  <si>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</si>
  <si>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</si>
  <si>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Přechod pro chodce</t>
  </si>
  <si>
    <t>STA</t>
  </si>
  <si>
    <t>1</t>
  </si>
  <si>
    <t>{b4501e33-119b-4da2-b9d4-13ce983b5e8f}</t>
  </si>
  <si>
    <t>2</t>
  </si>
  <si>
    <t>SO 401</t>
  </si>
  <si>
    <t>Nasvětlení přechodu</t>
  </si>
  <si>
    <t>{66b918d4-ec84-4ad8-8ad5-cbba10920682}</t>
  </si>
  <si>
    <t>KRYCÍ LIST SOUPISU PRACÍ</t>
  </si>
  <si>
    <t>Objekt:</t>
  </si>
  <si>
    <t>SO 101 - Přechod pro chodce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</si>
  <si>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</si>
  <si>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</si>
  <si>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</si>
  <si>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</si>
  <si>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</si>
  <si>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</si>
  <si>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</si>
  <si>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</si>
  <si>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</si>
  <si>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</si>
  <si>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</si>
  <si>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</si>
  <si>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</si>
  <si>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</si>
  <si>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</si>
  <si>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</si>
  <si>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</si>
  <si>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</si>
  <si>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</si>
  <si>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</si>
  <si>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</si>
  <si>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</si>
  <si>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</si>
  <si>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</si>
  <si>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</si>
  <si>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</si>
  <si>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</si>
  <si>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</si>
  <si>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</si>
  <si>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</si>
  <si>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</si>
  <si>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</si>
  <si>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</si>
  <si>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</si>
  <si>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80</t>
  </si>
  <si>
    <t>K</t>
  </si>
  <si>
    <t>111151101</t>
  </si>
  <si>
    <t>Odstranění travin z celkové plochy do 100 m2 strojně</t>
  </si>
  <si>
    <t>m2</t>
  </si>
  <si>
    <t>4</t>
  </si>
  <si>
    <t>-1720636194</t>
  </si>
  <si>
    <t>VV</t>
  </si>
  <si>
    <t>3*5+3*6</t>
  </si>
  <si>
    <t>82</t>
  </si>
  <si>
    <t>113106123</t>
  </si>
  <si>
    <t>Rozebrání dlažeb ze zámkových dlaždic komunikací pro pěší ručně</t>
  </si>
  <si>
    <t>643256113</t>
  </si>
  <si>
    <t>3,4</t>
  </si>
  <si>
    <t>81</t>
  </si>
  <si>
    <t>113107171</t>
  </si>
  <si>
    <t>Odstranění podkladu z betonu prostého tl přes 100 do 150 mm strojně pl přes 50 do 200 m2</t>
  </si>
  <si>
    <t>1035604901</t>
  </si>
  <si>
    <t>2,1*9,4</t>
  </si>
  <si>
    <t>3</t>
  </si>
  <si>
    <t>113107313</t>
  </si>
  <si>
    <t>Odstranění podkladu z kameniva těženého tl přes 200 do 300 mm strojně pl do 50 m2</t>
  </si>
  <si>
    <t>-403866573</t>
  </si>
  <si>
    <t>2,8*4,2+1,8*8</t>
  </si>
  <si>
    <t>Součet</t>
  </si>
  <si>
    <t>5</t>
  </si>
  <si>
    <t>113107343</t>
  </si>
  <si>
    <t>Odstranění podkladu živičného tl přes 100 do 150 mm strojně pl do 50 m2</t>
  </si>
  <si>
    <t>-781259135</t>
  </si>
  <si>
    <t>6</t>
  </si>
  <si>
    <t>113154323</t>
  </si>
  <si>
    <t>Frézování živičného krytu tl 50 mm pruh š přes 0,5 do 1 m pl přes 1000 do 10000 m2 bez překážek v trase</t>
  </si>
  <si>
    <t>-437470006</t>
  </si>
  <si>
    <t>11+11</t>
  </si>
  <si>
    <t>7</t>
  </si>
  <si>
    <t>113202111</t>
  </si>
  <si>
    <t>Vytrhání obrub krajníků obrubníků stojatých</t>
  </si>
  <si>
    <t>m</t>
  </si>
  <si>
    <t>1447143828</t>
  </si>
  <si>
    <t>7,3+2,4+3,0+3,1+1,6</t>
  </si>
  <si>
    <t>9,8*2+2,1</t>
  </si>
  <si>
    <t>8</t>
  </si>
  <si>
    <t>113203111</t>
  </si>
  <si>
    <t>Vytrhání obrub - přídlažby</t>
  </si>
  <si>
    <t>-75688063</t>
  </si>
  <si>
    <t>9</t>
  </si>
  <si>
    <t>119003217</t>
  </si>
  <si>
    <t>Mobilní plotová zábrana vyplněná dráty výšky do 1,5 m pro zabezpečení výkopu zřízení</t>
  </si>
  <si>
    <t>-1375345477</t>
  </si>
  <si>
    <t>11+11*2+3,2*2+2,1*2+1,8*2+4*1</t>
  </si>
  <si>
    <t>10</t>
  </si>
  <si>
    <t>119003218</t>
  </si>
  <si>
    <t>Mobilní plotová zábrana vyplněná dráty výšky do 1,5 m pro zabezpečení výkopu odstranění</t>
  </si>
  <si>
    <t>2070125770</t>
  </si>
  <si>
    <t>11</t>
  </si>
  <si>
    <t>121151113</t>
  </si>
  <si>
    <t>Sejmutí ornice plochy do 500 m2 tl vrstvy do 200 mm strojně</t>
  </si>
  <si>
    <t>-316449165</t>
  </si>
  <si>
    <t>84</t>
  </si>
  <si>
    <t>122251102R</t>
  </si>
  <si>
    <t>Odkopávky a prokopávky nezapažené v hornině třídy těžitelnosti I skupiny 3 objem do 50 m3 strojně (případná sanace podloží)</t>
  </si>
  <si>
    <t>m3</t>
  </si>
  <si>
    <t>-2001000854</t>
  </si>
  <si>
    <t>(2,8*4,2+1,8*8)*0,4</t>
  </si>
  <si>
    <t>(2,1*9,4)*0,4</t>
  </si>
  <si>
    <t>85</t>
  </si>
  <si>
    <t>122251102</t>
  </si>
  <si>
    <t>Odkopávky a prokopávky nezapažené v hornině třídy těžitelnosti I skupiny 3 objem do 50 m3 strojně</t>
  </si>
  <si>
    <t>18696607</t>
  </si>
  <si>
    <t>(2,8*4,2+1,8*8)*0,2</t>
  </si>
  <si>
    <t>(2,1*9,4)*0,2</t>
  </si>
  <si>
    <t>12</t>
  </si>
  <si>
    <t>131213101.1</t>
  </si>
  <si>
    <t>Hloubení jam v soudržných horninách třídy těžitelnosti I skupiny 3 ručně (sondy)</t>
  </si>
  <si>
    <t>2062652057</t>
  </si>
  <si>
    <t>4*1,5*1,5*1</t>
  </si>
  <si>
    <t>13</t>
  </si>
  <si>
    <t>132251103</t>
  </si>
  <si>
    <t>Hloubení rýh nezapažených š do 800 mm v hornině třídy těžitelnosti I skupiny 3 objem do 100 m3 strojně</t>
  </si>
  <si>
    <t>1806059742</t>
  </si>
  <si>
    <t>(3,2+2,1*2+11+11*2+2,1)*0,4*0,4</t>
  </si>
  <si>
    <t>86</t>
  </si>
  <si>
    <t>162751117</t>
  </si>
  <si>
    <t>Vodorovné přemístění přes 9 000 do 10000 m výkopku/sypaniny z horniny třídy těžitelnosti I skupiny 1 až 3</t>
  </si>
  <si>
    <t>1428908832</t>
  </si>
  <si>
    <t>14</t>
  </si>
  <si>
    <t>162751117R</t>
  </si>
  <si>
    <t>Vodorovné přemístění přes 9 000 do 10000 m výkopku/sypaniny z horniny třídy těžitelnosti I skupiny 1 až 3 (případná sanace podloží)</t>
  </si>
  <si>
    <t>1277173305</t>
  </si>
  <si>
    <t>162751119</t>
  </si>
  <si>
    <t>Příplatek k vodorovnému přemístění výkopku/sypaniny z horniny třídy těžitelnosti I skupiny 1 až 3 ZKD 1000 m přes 10000 m</t>
  </si>
  <si>
    <t>1163562143</t>
  </si>
  <si>
    <t>24,98*5</t>
  </si>
  <si>
    <t>87</t>
  </si>
  <si>
    <t>162751119R</t>
  </si>
  <si>
    <t>Příplatek k vodorovnému přemístění výkopku/sypaniny z horniny třídy těžitelnosti I skupiny 1 až 3 ZKD 1000 m přes 10000 m (případná sanace podloží)</t>
  </si>
  <si>
    <t>91982528</t>
  </si>
  <si>
    <t>18,36*5</t>
  </si>
  <si>
    <t>16</t>
  </si>
  <si>
    <t>171251201</t>
  </si>
  <si>
    <t>Uložení sypaniny na skládky nebo meziskládky</t>
  </si>
  <si>
    <t>-1204650376</t>
  </si>
  <si>
    <t>88</t>
  </si>
  <si>
    <t>171251201R</t>
  </si>
  <si>
    <t>Uložení sypaniny na skládky nebo meziskládky (případná sanace podloží)</t>
  </si>
  <si>
    <t>-1271971141</t>
  </si>
  <si>
    <t>17</t>
  </si>
  <si>
    <t>181351103</t>
  </si>
  <si>
    <t>Rozprostření ornice tl vrstvy do 200 mm pl přes 100 do 500 m2 v rovině nebo ve svahu do 1:5 strojně</t>
  </si>
  <si>
    <t>-1469324081</t>
  </si>
  <si>
    <t>18</t>
  </si>
  <si>
    <t>181411121</t>
  </si>
  <si>
    <t>Založení lučního trávníku výsevem pl do 1000 m2 v rovině a ve svahu do 1:5</t>
  </si>
  <si>
    <t>935337286</t>
  </si>
  <si>
    <t>19</t>
  </si>
  <si>
    <t>M</t>
  </si>
  <si>
    <t>00572474</t>
  </si>
  <si>
    <t>osivo směs travní krajinná-svahová</t>
  </si>
  <si>
    <t>kg</t>
  </si>
  <si>
    <t>1013272729</t>
  </si>
  <si>
    <t>33*0,1*1,1</t>
  </si>
  <si>
    <t>Komunikace pozemní</t>
  </si>
  <si>
    <t>20</t>
  </si>
  <si>
    <t>564201111R</t>
  </si>
  <si>
    <t>Podklad nebo podsyp ze štěrkopísku ŠP tl 30 mm</t>
  </si>
  <si>
    <t>-370864409</t>
  </si>
  <si>
    <t>564871116</t>
  </si>
  <si>
    <t>Podklad ze štěrkodrtě ŠD tl. 300 mm</t>
  </si>
  <si>
    <t>747771196</t>
  </si>
  <si>
    <t>(2,8*4,2+1,8*8)*1,1</t>
  </si>
  <si>
    <t>2,1*9,4*1,1</t>
  </si>
  <si>
    <t>92</t>
  </si>
  <si>
    <t>564871116R</t>
  </si>
  <si>
    <t>Podklad ze štěrkodrtě ŠD tl. 400 mm (případná sanace podloží)</t>
  </si>
  <si>
    <t>-478255134</t>
  </si>
  <si>
    <t>22</t>
  </si>
  <si>
    <t>565175111</t>
  </si>
  <si>
    <t>Asfaltový beton vrstva podkladní ACP 16 (obalované kamenivo OKS) tl 100 mm š do 3 m (doasfaltování podkladu rýhy)</t>
  </si>
  <si>
    <t>-1591171629</t>
  </si>
  <si>
    <t>11*2*0,3*2</t>
  </si>
  <si>
    <t>23</t>
  </si>
  <si>
    <t>573211107</t>
  </si>
  <si>
    <t>Postřik živičný spojovací z asfaltu v množství 0,30 kg/m2</t>
  </si>
  <si>
    <t>-1960285950</t>
  </si>
  <si>
    <t>11*2</t>
  </si>
  <si>
    <t>24</t>
  </si>
  <si>
    <t>577144111</t>
  </si>
  <si>
    <t>Asfaltový beton vrstva obrusná ACO 11 (ABS) tř. I tl 50 mm š do 3 m z nemodifikovaného asfaltu</t>
  </si>
  <si>
    <t>-1445960829</t>
  </si>
  <si>
    <t>27</t>
  </si>
  <si>
    <t>596211110</t>
  </si>
  <si>
    <t>Kladení zámkové dlažby komunikací pro pěší tl 60 mm skupiny A pl do 50 m2</t>
  </si>
  <si>
    <t>1071100185</t>
  </si>
  <si>
    <t>28</t>
  </si>
  <si>
    <t>59245015</t>
  </si>
  <si>
    <t>dlažba zámková 200x200x60mm přírodní</t>
  </si>
  <si>
    <t>-896985175</t>
  </si>
  <si>
    <t>(45,9-12,4+3,4-6,65)*1,05</t>
  </si>
  <si>
    <t>29</t>
  </si>
  <si>
    <t>59245222R</t>
  </si>
  <si>
    <t>dlažba zámková základní pro nevidomé 200x100x60mm barevná</t>
  </si>
  <si>
    <t>504669963</t>
  </si>
  <si>
    <t>(1,5+4,1)*0,8+(2,3+6,1)*0,4</t>
  </si>
  <si>
    <t>1,7*0,8+8,0*0,4</t>
  </si>
  <si>
    <t>Mezisoučet</t>
  </si>
  <si>
    <t>12,4*0,05</t>
  </si>
  <si>
    <t>101</t>
  </si>
  <si>
    <t>59245223</t>
  </si>
  <si>
    <t xml:space="preserve">dlažba zámková  šedá bez fazet tl. 60 mm přírodní</t>
  </si>
  <si>
    <t>-974213482</t>
  </si>
  <si>
    <t>(15,2*0,25+11,4*0,25)*1,05</t>
  </si>
  <si>
    <t>30</t>
  </si>
  <si>
    <t>599141111</t>
  </si>
  <si>
    <t>Vyplnění spár mezi silničními dílci živičnou zálivkou</t>
  </si>
  <si>
    <t>1670332525</t>
  </si>
  <si>
    <t>11*2+2*2</t>
  </si>
  <si>
    <t>Ostatní konstrukce a práce, bourání</t>
  </si>
  <si>
    <t>33</t>
  </si>
  <si>
    <t>113156209</t>
  </si>
  <si>
    <t>Bezprašné otryskání dopravního značení pro šířku čáry do 250 mm</t>
  </si>
  <si>
    <t>-1851012979</t>
  </si>
  <si>
    <t>11*3</t>
  </si>
  <si>
    <t>35</t>
  </si>
  <si>
    <t>913411111</t>
  </si>
  <si>
    <t>Montáž a demontáž mobilní semaforové soupravy se 2 semafory</t>
  </si>
  <si>
    <t>kus</t>
  </si>
  <si>
    <t>626718477</t>
  </si>
  <si>
    <t>36</t>
  </si>
  <si>
    <t>913411211</t>
  </si>
  <si>
    <t>Příplatek k dočasné mobilní semaforové soupravě se 2 semafory za první a ZKD den použití</t>
  </si>
  <si>
    <t>455376531</t>
  </si>
  <si>
    <t>94</t>
  </si>
  <si>
    <t>914111111</t>
  </si>
  <si>
    <t xml:space="preserve">Montáž svislé dopravní značky do velikosti 1 m2 objímkami na sloupek nebo konzolu </t>
  </si>
  <si>
    <t>-1143368033</t>
  </si>
  <si>
    <t>2+2</t>
  </si>
  <si>
    <t>95</t>
  </si>
  <si>
    <t>40445619</t>
  </si>
  <si>
    <t>zákazové, příkazové dopravní značky B1-B34, C1-15 500mm</t>
  </si>
  <si>
    <t>681731655</t>
  </si>
  <si>
    <t>96</t>
  </si>
  <si>
    <t>914511112</t>
  </si>
  <si>
    <t>Montáž sloupku dopravních značek délky do 3,5 m s betonovým základem a patkou</t>
  </si>
  <si>
    <t>-824168536</t>
  </si>
  <si>
    <t>97</t>
  </si>
  <si>
    <t>40445225</t>
  </si>
  <si>
    <t>sloupek pro dopravní značku Zn D 60mm v 3,5m</t>
  </si>
  <si>
    <t>-1264062187</t>
  </si>
  <si>
    <t>98</t>
  </si>
  <si>
    <t>40445240</t>
  </si>
  <si>
    <t>patka pro sloupek Al D 60mm</t>
  </si>
  <si>
    <t>314501360</t>
  </si>
  <si>
    <t>99</t>
  </si>
  <si>
    <t>40445253</t>
  </si>
  <si>
    <t>víčko plastové na sloupek D 60mm</t>
  </si>
  <si>
    <t>-542203687</t>
  </si>
  <si>
    <t>45</t>
  </si>
  <si>
    <t>915221111</t>
  </si>
  <si>
    <t>Vodorovné dopravní značení vodící čáry souvislé š 250 mm bílý plast</t>
  </si>
  <si>
    <t>2142533305</t>
  </si>
  <si>
    <t>10*3+50*2</t>
  </si>
  <si>
    <t>46</t>
  </si>
  <si>
    <t>915221121</t>
  </si>
  <si>
    <t>Vodorovné dopravní značení vodící čáry přerušované š 250 mm bílý plast</t>
  </si>
  <si>
    <t>-367970733</t>
  </si>
  <si>
    <t>47</t>
  </si>
  <si>
    <t>915231111</t>
  </si>
  <si>
    <t>Vodorovné dopravní značení přechody pro chodce, šipky, symboly bílý plast</t>
  </si>
  <si>
    <t>1007752864</t>
  </si>
  <si>
    <t>6,6*4</t>
  </si>
  <si>
    <t>48</t>
  </si>
  <si>
    <t>915611111</t>
  </si>
  <si>
    <t>Předznačení vodorovného liniového značení</t>
  </si>
  <si>
    <t>212636175</t>
  </si>
  <si>
    <t>130+10</t>
  </si>
  <si>
    <t>49</t>
  </si>
  <si>
    <t>916131212</t>
  </si>
  <si>
    <t>Osazení silničního obrubníku betonového stojatého bez boční opěry do lože z betonu prostého</t>
  </si>
  <si>
    <t>-1448215616</t>
  </si>
  <si>
    <t>11*2+2,1</t>
  </si>
  <si>
    <t>50</t>
  </si>
  <si>
    <t>59217034</t>
  </si>
  <si>
    <t>obrubník betonový silniční 1000x150x300mm</t>
  </si>
  <si>
    <t>2076497080</t>
  </si>
  <si>
    <t>3*1,05</t>
  </si>
  <si>
    <t>51</t>
  </si>
  <si>
    <t>59217029</t>
  </si>
  <si>
    <t>obrubník betonový silniční nájezdový 1000x150x150mm</t>
  </si>
  <si>
    <t>1626191922</t>
  </si>
  <si>
    <t>(11*2+2,1-6)*1,05</t>
  </si>
  <si>
    <t>52</t>
  </si>
  <si>
    <t>59217030</t>
  </si>
  <si>
    <t>obrubník betonový silniční přechodový 1000x150x150-250mm</t>
  </si>
  <si>
    <t>-348848614</t>
  </si>
  <si>
    <t>89</t>
  </si>
  <si>
    <t>916132113</t>
  </si>
  <si>
    <t>Osazení obruby z betonové přídlažby s boční opěrou do lože z betonu prostého</t>
  </si>
  <si>
    <t>1426754225</t>
  </si>
  <si>
    <t>90</t>
  </si>
  <si>
    <t>PFB.2170061</t>
  </si>
  <si>
    <t>Silniční přídlažba - krajník nízký a vysoký ABK 50/25/8 II nat</t>
  </si>
  <si>
    <t>847177444</t>
  </si>
  <si>
    <t>22*1,05</t>
  </si>
  <si>
    <t>23,1*1,02 'Přepočtené koeficientem množství</t>
  </si>
  <si>
    <t>53</t>
  </si>
  <si>
    <t>916231213</t>
  </si>
  <si>
    <t>Osazení chodníkového obrubníku betonového stojatého s boční opěrou do lože z betonu prostého</t>
  </si>
  <si>
    <t>484377722</t>
  </si>
  <si>
    <t>2,5+3+3,23+1,6</t>
  </si>
  <si>
    <t>2,1+9,4</t>
  </si>
  <si>
    <t>3,2</t>
  </si>
  <si>
    <t>54</t>
  </si>
  <si>
    <t>59217017</t>
  </si>
  <si>
    <t>obrubník betonový chodníkový 1000x100x250mm</t>
  </si>
  <si>
    <t>-662319644</t>
  </si>
  <si>
    <t>(21,83+3,2)*1,05</t>
  </si>
  <si>
    <t>56</t>
  </si>
  <si>
    <t>916991121</t>
  </si>
  <si>
    <t>Lože pod obrubníky, krajníky nebo obruby z dlažebních kostek z betonu prostého včetně palisád a opěrných zídek</t>
  </si>
  <si>
    <t>946618960</t>
  </si>
  <si>
    <t>(24,1+21,83+3,2)*0,3*0,3</t>
  </si>
  <si>
    <t>57</t>
  </si>
  <si>
    <t>919735112</t>
  </si>
  <si>
    <t>Řezání stávajícího živičného krytu hl přes 50 do 100 mm</t>
  </si>
  <si>
    <t>1064017023</t>
  </si>
  <si>
    <t>11+11+3,2+2,1+4*1+3,2</t>
  </si>
  <si>
    <t>58</t>
  </si>
  <si>
    <t>938908411</t>
  </si>
  <si>
    <t>Čištění vozovek splachováním vodou</t>
  </si>
  <si>
    <t>-181661238</t>
  </si>
  <si>
    <t>6,6*100</t>
  </si>
  <si>
    <t>59</t>
  </si>
  <si>
    <t>938909311</t>
  </si>
  <si>
    <t>Čištění vozovek metením strojně podkladu nebo krytu betonového nebo živičného</t>
  </si>
  <si>
    <t>-103846974</t>
  </si>
  <si>
    <t>60</t>
  </si>
  <si>
    <t>966009901R</t>
  </si>
  <si>
    <t>Výšková úprava stávajících armatur do nivelety konečných povrchových úprav chodníku a komunikace (šachta, ul. pust)</t>
  </si>
  <si>
    <t>1920874931</t>
  </si>
  <si>
    <t>997</t>
  </si>
  <si>
    <t>Přesun sutě</t>
  </si>
  <si>
    <t>61</t>
  </si>
  <si>
    <t>997221551</t>
  </si>
  <si>
    <t>Vodorovná doprava suti ze sypkých materiálů do 1 km</t>
  </si>
  <si>
    <t>t</t>
  </si>
  <si>
    <t>924071781</t>
  </si>
  <si>
    <t>71,058</t>
  </si>
  <si>
    <t>62</t>
  </si>
  <si>
    <t>997221559</t>
  </si>
  <si>
    <t>Příplatek ZKD 1 km u vodorovné dopravy suti ze sypkých materiálů</t>
  </si>
  <si>
    <t>1615762152</t>
  </si>
  <si>
    <t>71,058*14</t>
  </si>
  <si>
    <t>63</t>
  </si>
  <si>
    <t>997221625</t>
  </si>
  <si>
    <t>Poplatek za uložení na skládce (skládkovné) stavebního odpadu železobetonového kód odpadu 17 01 01</t>
  </si>
  <si>
    <t>-1390150117</t>
  </si>
  <si>
    <t>17,43</t>
  </si>
  <si>
    <t>64</t>
  </si>
  <si>
    <t>997221645</t>
  </si>
  <si>
    <t>Poplatek za uložení na skládce (skládkovné) odpadu asfaltového bez dehtu kód odpadu 17 03 02</t>
  </si>
  <si>
    <t>507445592</t>
  </si>
  <si>
    <t>10,797</t>
  </si>
  <si>
    <t>65</t>
  </si>
  <si>
    <t>997221655</t>
  </si>
  <si>
    <t>Poplatek za uložení na skládce (skládkovné) zeminy a kamení kód odpadu 17 05 04</t>
  </si>
  <si>
    <t>-877960008</t>
  </si>
  <si>
    <t>64,416</t>
  </si>
  <si>
    <t>93</t>
  </si>
  <si>
    <t>997221655R</t>
  </si>
  <si>
    <t>Poplatek za uložení na skládce (skládkovné) zeminy a kamení kód odpadu 17 05 04 (případná sanace podloží)</t>
  </si>
  <si>
    <t>1212206107</t>
  </si>
  <si>
    <t>18,363*1,7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</si>
  <si>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</si>
  <si>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</si>
  <si>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</si>
  <si>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</si>
  <si>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</si>
  <si>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1171911578</t>
  </si>
  <si>
    <t>32,626</t>
  </si>
  <si>
    <t>70</t>
  </si>
  <si>
    <t>998225191</t>
  </si>
  <si>
    <t>Příplatek k přesunu hmot pro pozemní komunikace s krytem z kamene, živičným, betonovým do 1000 m</t>
  </si>
  <si>
    <t>2107793333</t>
  </si>
  <si>
    <t>VRN</t>
  </si>
  <si>
    <t>Vedlejší rozpočtové náklady</t>
  </si>
  <si>
    <t>VRN1</t>
  </si>
  <si>
    <t>Průzkumné, geodetické a projektové práce</t>
  </si>
  <si>
    <t>71</t>
  </si>
  <si>
    <t>012103000</t>
  </si>
  <si>
    <t>Geodetické práce před výstavbou</t>
  </si>
  <si>
    <t>soubor</t>
  </si>
  <si>
    <t>1024</t>
  </si>
  <si>
    <t>-1580129682</t>
  </si>
  <si>
    <t>72</t>
  </si>
  <si>
    <t>012203000</t>
  </si>
  <si>
    <t>Geodetické práce při provádění stavby</t>
  </si>
  <si>
    <t>970348234</t>
  </si>
  <si>
    <t>73</t>
  </si>
  <si>
    <t>012303000</t>
  </si>
  <si>
    <t>Geodetické práce po výstavbě (včetně geom.plánu)</t>
  </si>
  <si>
    <t>860990947</t>
  </si>
  <si>
    <t>74</t>
  </si>
  <si>
    <t>013254000</t>
  </si>
  <si>
    <t>Dokumentace skutečného provedení stavby</t>
  </si>
  <si>
    <t>1991451850</t>
  </si>
  <si>
    <t>75</t>
  </si>
  <si>
    <t>013274000</t>
  </si>
  <si>
    <t>Pasportizace včetně fotodokumentace před započetím prací</t>
  </si>
  <si>
    <t>200672734</t>
  </si>
  <si>
    <t>VRN3</t>
  </si>
  <si>
    <t>Zařízení staveniště</t>
  </si>
  <si>
    <t>76</t>
  </si>
  <si>
    <t>032103000</t>
  </si>
  <si>
    <t>ZS komplet (zařízení, provoz, odstranění, opélocení, tabule)</t>
  </si>
  <si>
    <t>1587494465</t>
  </si>
  <si>
    <t>VRN4</t>
  </si>
  <si>
    <t>Inženýrská činnost</t>
  </si>
  <si>
    <t>77</t>
  </si>
  <si>
    <t>049203000</t>
  </si>
  <si>
    <t>Projednání a vyřízení PDZ se správními orgány a PČR</t>
  </si>
  <si>
    <t>oubor…</t>
  </si>
  <si>
    <t>-1621832911</t>
  </si>
  <si>
    <t>VRN7</t>
  </si>
  <si>
    <t>Provozní vlivy</t>
  </si>
  <si>
    <t>78</t>
  </si>
  <si>
    <t>071103000</t>
  </si>
  <si>
    <t>Provoz investora</t>
  </si>
  <si>
    <t>1622527586</t>
  </si>
  <si>
    <t>VRN9</t>
  </si>
  <si>
    <t>Ostatní náklady</t>
  </si>
  <si>
    <t>79</t>
  </si>
  <si>
    <t>091003000</t>
  </si>
  <si>
    <t xml:space="preserve">Hutnící zkoušky </t>
  </si>
  <si>
    <t>1925489554</t>
  </si>
  <si>
    <t>100</t>
  </si>
  <si>
    <t>091104000</t>
  </si>
  <si>
    <t>Poplatek za užití komunikace SSMsK</t>
  </si>
  <si>
    <t>681712839</t>
  </si>
  <si>
    <t>SO 401 - Nasvětlení přechodu</t>
  </si>
  <si>
    <t xml:space="preserve">      3 - Svislé a kompletní konstrukce</t>
  </si>
  <si>
    <t xml:space="preserve">      4 - Vodorovné konstrukce</t>
  </si>
  <si>
    <t xml:space="preserve">      21-M - Elektromontáže</t>
  </si>
  <si>
    <t>131213101</t>
  </si>
  <si>
    <t>Hloubení jam v soudržných horninách třídy těžitelnosti I skupiny 3 ručně</t>
  </si>
  <si>
    <t>1403031647</t>
  </si>
  <si>
    <t>1,2*1,2*1,2*2</t>
  </si>
  <si>
    <t>132212111</t>
  </si>
  <si>
    <t>Hloubení rýh š do 800 mm v soudržných horninách třídy těžitelnosti I skupiny 3 ručně</t>
  </si>
  <si>
    <t>1131518581</t>
  </si>
  <si>
    <t>(42,8+1-10,5)*0,9*0,6</t>
  </si>
  <si>
    <t>31</t>
  </si>
  <si>
    <t>132312111</t>
  </si>
  <si>
    <t>Hloubení rýh š do 800 mm v soudržných horninách třídy těžitelnosti II skupiny 4 ručně</t>
  </si>
  <si>
    <t>-1038473015</t>
  </si>
  <si>
    <t>10,5*0,9*0,6</t>
  </si>
  <si>
    <t>141009901R</t>
  </si>
  <si>
    <t>Startovací a cílůové jámy protlaků - výkop+ zpětný zásyp</t>
  </si>
  <si>
    <t>233440258</t>
  </si>
  <si>
    <t>1,5*1,0*1,3*2</t>
  </si>
  <si>
    <t>141721112</t>
  </si>
  <si>
    <t>Řízený zemní protlak hloubky do 6 m vnějšího průměru do 90 mm v hornině tř 1 až 4</t>
  </si>
  <si>
    <t>-663312519</t>
  </si>
  <si>
    <t>286102000</t>
  </si>
  <si>
    <t>trubka PVC tlaková PN 10 hrdlovaná vodovodní DN 80 D 90 x 4,3 x 6000 mm</t>
  </si>
  <si>
    <t>-1074827973</t>
  </si>
  <si>
    <t>174151101</t>
  </si>
  <si>
    <t>Zásyp jam, šachet rýh nebo kolem objektů sypaninou se zhutněním</t>
  </si>
  <si>
    <t>-550663295</t>
  </si>
  <si>
    <t>Svislé a kompletní konstrukce</t>
  </si>
  <si>
    <t>388995211</t>
  </si>
  <si>
    <t>Chránička kabelů z trub HDPE,Kopoflex v římse DN 75- 80</t>
  </si>
  <si>
    <t>-1992810603</t>
  </si>
  <si>
    <t>60,8*2</t>
  </si>
  <si>
    <t>388995213R</t>
  </si>
  <si>
    <t>D+M PVE krycí fólie			</t>
  </si>
  <si>
    <t>266114688</t>
  </si>
  <si>
    <t>62,8-2</t>
  </si>
  <si>
    <t>Vodorovné konstrukce</t>
  </si>
  <si>
    <t>451572111</t>
  </si>
  <si>
    <t>Lože pod potrubí otevřený výkop z kameniva drobného těženého</t>
  </si>
  <si>
    <t>1703599587</t>
  </si>
  <si>
    <t>(42,8+1-10,5)*0,2*0,6</t>
  </si>
  <si>
    <t>10,5*0,2*0,6</t>
  </si>
  <si>
    <t>21-M</t>
  </si>
  <si>
    <t>Elektromontáže</t>
  </si>
  <si>
    <t>210040011</t>
  </si>
  <si>
    <t>Montáž sloupů nn ocelových trubkových jednoduchých do 12 m</t>
  </si>
  <si>
    <t>1217578874</t>
  </si>
  <si>
    <t>316740670R</t>
  </si>
  <si>
    <t>stožár osvětlovací K 6 - 133/89/60 žárově zinkovaný - 6 m</t>
  </si>
  <si>
    <t>128</t>
  </si>
  <si>
    <t>-1960570601</t>
  </si>
  <si>
    <t>210040041R</t>
  </si>
  <si>
    <t>Montáž patek železobetonových na sloup ocelový</t>
  </si>
  <si>
    <t>566720147</t>
  </si>
  <si>
    <t>592617610R</t>
  </si>
  <si>
    <t>Patka ŽB včetně bednění (plast)</t>
  </si>
  <si>
    <t>-446411348</t>
  </si>
  <si>
    <t>210040094R</t>
  </si>
  <si>
    <t>Montáž konzol a svítidel sloupových jednoduchých na ocelový nebo betonový sloup</t>
  </si>
  <si>
    <t>1061810618</t>
  </si>
  <si>
    <t>311104360R</t>
  </si>
  <si>
    <t xml:space="preserve">Výložník jednoduchý 3,0  m se svítidlem včetně objímky (ocel)		</t>
  </si>
  <si>
    <t>-1331469381</t>
  </si>
  <si>
    <t>31110002R</t>
  </si>
  <si>
    <t>Výložník jednoduchý 2,0 se svítidlem (ocel)</t>
  </si>
  <si>
    <t>-1100770392</t>
  </si>
  <si>
    <t>210040099R</t>
  </si>
  <si>
    <t>Příplatek za zesílený ochranný nátěr sloupu do h=2,5 m</t>
  </si>
  <si>
    <t>761898021</t>
  </si>
  <si>
    <t>210040402R</t>
  </si>
  <si>
    <t>Dodávka a montáž pojistkové skříně</t>
  </si>
  <si>
    <t>1128452383</t>
  </si>
  <si>
    <t>210040501R</t>
  </si>
  <si>
    <t>Montáž vodičů nn do 70 mm2</t>
  </si>
  <si>
    <t>1857819927</t>
  </si>
  <si>
    <t>62,8</t>
  </si>
  <si>
    <t>341110800R</t>
  </si>
  <si>
    <t xml:space="preserve">kabel  CYKY 4x16 mm2</t>
  </si>
  <si>
    <t>-68361680</t>
  </si>
  <si>
    <t>62,8*1,1</t>
  </si>
  <si>
    <t>210040511R</t>
  </si>
  <si>
    <t>Připojení nového VO na stávající rozvody			</t>
  </si>
  <si>
    <t>komplet</t>
  </si>
  <si>
    <t>-1988863591</t>
  </si>
  <si>
    <t>32</t>
  </si>
  <si>
    <t>Podklad ze štěrkodrtě ŠD tl. 300 mm (výjezd z parkoviště)</t>
  </si>
  <si>
    <t>1654117613</t>
  </si>
  <si>
    <t>10*0,8</t>
  </si>
  <si>
    <t>564951413</t>
  </si>
  <si>
    <t>Podklad z asfaltového recyklátu tl 150 mm</t>
  </si>
  <si>
    <t>-39711806</t>
  </si>
  <si>
    <t>778272761</t>
  </si>
  <si>
    <t>1024864473</t>
  </si>
  <si>
    <t>-777119272</t>
  </si>
  <si>
    <t>25</t>
  </si>
  <si>
    <t>-553036038</t>
  </si>
  <si>
    <t>26</t>
  </si>
  <si>
    <t>1047041204</t>
  </si>
  <si>
    <t>-1196659330</t>
  </si>
  <si>
    <t>043194000R</t>
  </si>
  <si>
    <t>Měření intenzity osvětlení</t>
  </si>
  <si>
    <t>-2086402416</t>
  </si>
  <si>
    <t>044003000R</t>
  </si>
  <si>
    <t>Revize VO</t>
  </si>
  <si>
    <t>-1356018221</t>
  </si>
  <si>
    <t>-1702579580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</si>
</sst>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24091201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Přechod pro chodce na ul. Karvinská u restaurace Na Brandýse, Český Těšín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Český Těšín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12. 9. 2025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Český Těšín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ŠNAPKA SLUŽBY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Ivan Šnapka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Přechod pro chodce'!J30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101 - Přechod pro chodce'!P128</f>
        <v>0</v>
      </c>
      <c r="AV95" s="128">
        <f>'SO 101 - Přechod pro chodce'!J33</f>
        <v>0</v>
      </c>
      <c r="AW95" s="128">
        <f>'SO 101 - Přechod pro chodce'!J34</f>
        <v>0</v>
      </c>
      <c r="AX95" s="128">
        <f>'SO 101 - Přechod pro chodce'!J35</f>
        <v>0</v>
      </c>
      <c r="AY95" s="128">
        <f>'SO 101 - Přechod pro chodce'!J36</f>
        <v>0</v>
      </c>
      <c r="AZ95" s="128">
        <f>'SO 101 - Přechod pro chodce'!F33</f>
        <v>0</v>
      </c>
      <c r="BA95" s="128">
        <f>'SO 101 - Přechod pro chodce'!F34</f>
        <v>0</v>
      </c>
      <c r="BB95" s="128">
        <f>'SO 101 - Přechod pro chodce'!F35</f>
        <v>0</v>
      </c>
      <c r="BC95" s="128">
        <f>'SO 101 - Přechod pro chodce'!F36</f>
        <v>0</v>
      </c>
      <c r="BD95" s="130">
        <f>'SO 101 - Přechod pro chodce'!F37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401 - Nasvětlení přechodu'!J30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'SO 401 - Nasvětlení přechodu'!P127</f>
        <v>0</v>
      </c>
      <c r="AV96" s="133">
        <f>'SO 401 - Nasvětlení přechodu'!J33</f>
        <v>0</v>
      </c>
      <c r="AW96" s="133">
        <f>'SO 401 - Nasvětlení přechodu'!J34</f>
        <v>0</v>
      </c>
      <c r="AX96" s="133">
        <f>'SO 401 - Nasvětlení přechodu'!J35</f>
        <v>0</v>
      </c>
      <c r="AY96" s="133">
        <f>'SO 401 - Nasvětlení přechodu'!J36</f>
        <v>0</v>
      </c>
      <c r="AZ96" s="133">
        <f>'SO 401 - Nasvětlení přechodu'!F33</f>
        <v>0</v>
      </c>
      <c r="BA96" s="133">
        <f>'SO 401 - Nasvětlení přechodu'!F34</f>
        <v>0</v>
      </c>
      <c r="BB96" s="133">
        <f>'SO 401 - Nasvětlení přechodu'!F35</f>
        <v>0</v>
      </c>
      <c r="BC96" s="133">
        <f>'SO 401 - Nasvětlení přechodu'!F36</f>
        <v>0</v>
      </c>
      <c r="BD96" s="135">
        <f>'SO 401 - Nasvětlení přechodu'!F37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xUv33u6aTISXuCQKExeKf0DCptLkdZo28gLRIP0s+NpVLH6fXrvaB0UPP4AUE1C+J2ytojdpwKgGAsYqxZHQuQ==" hashValue="rnliosUl14gltMf7+I5U48YvuOUS/4/E+QiR+wCMfAPbLizf2igRWEbSuLPnezIzPzz0wQgCFRHuJgIhtLiLC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Přechod pro chodce'!C2" display="/"/>
    <hyperlink ref="A96" location="'SO 401 - Nasvětlení přech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Přechod pro chodce na ul. Karvinská u restaurace Na Brandýse, Český Těšín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12. 9. 2025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ROUND((SUM(BE128:BE315)),  2)</f>
        <v>0</v>
      </c>
      <c r="G33" s="38"/>
      <c r="H33" s="38"/>
      <c r="I33" s="155">
        <v>0.20999999999999999</v>
      </c>
      <c r="J33" s="154">
        <f>ROUND(((SUM(BE128:BE315))*I33),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ROUND((SUM(BF128:BF315)),  2)</f>
        <v>0</v>
      </c>
      <c r="G34" s="38"/>
      <c r="H34" s="38"/>
      <c r="I34" s="155">
        <v>0.14999999999999999</v>
      </c>
      <c r="J34" s="154">
        <f>ROUND(((SUM(BF128:BF315))*I34),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ROUND((SUM(BG128:BG315)),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ROUND((SUM(BH128:BH315)),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ROUND((SUM(BI128:BI315)),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Přechod pro chodce na ul. Karvinská u restaurace Na Brandýse,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Přechod pro chodce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12. 9. 2025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J191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J228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J282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J295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104</v>
      </c>
      <c r="E103" s="182"/>
      <c r="F103" s="182"/>
      <c r="G103" s="182"/>
      <c r="H103" s="182"/>
      <c r="I103" s="182"/>
      <c r="J103" s="183">
        <f>J300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105</v>
      </c>
      <c r="E104" s="188"/>
      <c r="F104" s="188"/>
      <c r="G104" s="188"/>
      <c r="H104" s="188"/>
      <c r="I104" s="188"/>
      <c r="J104" s="189">
        <f>J301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106</v>
      </c>
      <c r="E105" s="188"/>
      <c r="F105" s="188"/>
      <c r="G105" s="188"/>
      <c r="H105" s="188"/>
      <c r="I105" s="188"/>
      <c r="J105" s="189">
        <f>J307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107</v>
      </c>
      <c r="E106" s="188"/>
      <c r="F106" s="188"/>
      <c r="G106" s="188"/>
      <c r="H106" s="188"/>
      <c r="I106" s="188"/>
      <c r="J106" s="189">
        <f>J309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108</v>
      </c>
      <c r="E107" s="188"/>
      <c r="F107" s="188"/>
      <c r="G107" s="188"/>
      <c r="H107" s="188"/>
      <c r="I107" s="188"/>
      <c r="J107" s="189">
        <f>J311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109</v>
      </c>
      <c r="E108" s="188"/>
      <c r="F108" s="188"/>
      <c r="G108" s="188"/>
      <c r="H108" s="188"/>
      <c r="I108" s="188"/>
      <c r="J108" s="189">
        <f>J313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4" t="str">
        <f>E7</f>
        <v>Přechod pro chodce na ul. Karvinská u restaurace Na Brandýse, Český Těšín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91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 101 - Přechod pro chodce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Český Těšín</v>
      </c>
      <c r="G122" s="40"/>
      <c r="H122" s="40"/>
      <c r="I122" s="32" t="s">
        <v>22</v>
      </c>
      <c r="J122" s="79" t="str">
        <f>IF(J12="","",J12)</f>
        <v>12. 9. 2025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24</v>
      </c>
      <c r="D124" s="40"/>
      <c r="E124" s="40"/>
      <c r="F124" s="27" t="str">
        <f>E15</f>
        <v>Město Český Těšín</v>
      </c>
      <c r="G124" s="40"/>
      <c r="H124" s="40"/>
      <c r="I124" s="32" t="s">
        <v>30</v>
      </c>
      <c r="J124" s="36" t="str">
        <f>E21</f>
        <v>ŠNAPKA SLUŽBY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>Ing. Ivan Šnapka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111</v>
      </c>
      <c r="D127" s="194" t="s">
        <v>61</v>
      </c>
      <c r="E127" s="194" t="s">
        <v>57</v>
      </c>
      <c r="F127" s="194" t="s">
        <v>58</v>
      </c>
      <c r="G127" s="194" t="s">
        <v>112</v>
      </c>
      <c r="H127" s="194" t="s">
        <v>113</v>
      </c>
      <c r="I127" s="194" t="s">
        <v>114</v>
      </c>
      <c r="J127" s="195" t="s">
        <v>95</v>
      </c>
      <c r="K127" s="196" t="s">
        <v>115</v>
      </c>
      <c r="L127" s="197"/>
      <c r="M127" s="100" t="s">
        <v>1</v>
      </c>
      <c r="N127" s="101" t="s">
        <v>40</v>
      </c>
      <c r="O127" s="101" t="s">
        <v>116</v>
      </c>
      <c r="P127" s="101" t="s">
        <v>117</v>
      </c>
      <c r="Q127" s="101" t="s">
        <v>118</v>
      </c>
      <c r="R127" s="101" t="s">
        <v>119</v>
      </c>
      <c r="S127" s="101" t="s">
        <v>120</v>
      </c>
      <c r="T127" s="102" t="s">
        <v>121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122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P129+P300</f>
        <v>0</v>
      </c>
      <c r="Q128" s="104"/>
      <c r="R128" s="200">
        <f>R129+R300</f>
        <v>33.236075319999998</v>
      </c>
      <c r="S128" s="104"/>
      <c r="T128" s="201">
        <f>T129+T300</f>
        <v>71.391560000000013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97</v>
      </c>
      <c r="BK128" s="202">
        <f>BK129+BK300</f>
        <v>0</v>
      </c>
    </row>
    <row r="129" s="12" customFormat="1" ht="25.92" customHeight="1">
      <c r="A129" s="12"/>
      <c r="B129" s="203"/>
      <c r="C129" s="204"/>
      <c r="D129" s="205" t="s">
        <v>75</v>
      </c>
      <c r="E129" s="206" t="s">
        <v>123</v>
      </c>
      <c r="F129" s="206" t="s">
        <v>124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P130+P191+P228+P282+P295</f>
        <v>0</v>
      </c>
      <c r="Q129" s="211"/>
      <c r="R129" s="212">
        <f>R130+R191+R228+R282+R295</f>
        <v>33.236075319999998</v>
      </c>
      <c r="S129" s="211"/>
      <c r="T129" s="213">
        <f>T130+T191+T228+T282+T295</f>
        <v>71.391560000000013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76</v>
      </c>
      <c r="AY129" s="214" t="s">
        <v>125</v>
      </c>
      <c r="BK129" s="216">
        <f>BK130+BK191+BK228+BK282+BK295</f>
        <v>0</v>
      </c>
    </row>
    <row r="130" s="12" customFormat="1" ht="22.8" customHeight="1">
      <c r="A130" s="12"/>
      <c r="B130" s="203"/>
      <c r="C130" s="204"/>
      <c r="D130" s="205" t="s">
        <v>75</v>
      </c>
      <c r="E130" s="217" t="s">
        <v>84</v>
      </c>
      <c r="F130" s="217" t="s">
        <v>126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SUM(P131:P190)</f>
        <v>0</v>
      </c>
      <c r="Q130" s="211"/>
      <c r="R130" s="212">
        <f>SUM(R131:R190)</f>
        <v>0.0098500000000000011</v>
      </c>
      <c r="S130" s="211"/>
      <c r="T130" s="213">
        <f>SUM(T131:T190)</f>
        <v>51.591560000000008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84</v>
      </c>
      <c r="AY130" s="214" t="s">
        <v>125</v>
      </c>
      <c r="BK130" s="216">
        <f>SUM(BK131:BK190)</f>
        <v>0</v>
      </c>
    </row>
    <row r="131" s="2" customFormat="1" ht="21.75" customHeight="1">
      <c r="A131" s="38"/>
      <c r="B131" s="39"/>
      <c r="C131" s="219" t="s">
        <v>127</v>
      </c>
      <c r="D131" s="219" t="s">
        <v>128</v>
      </c>
      <c r="E131" s="220" t="s">
        <v>129</v>
      </c>
      <c r="F131" s="221" t="s">
        <v>130</v>
      </c>
      <c r="G131" s="222" t="s">
        <v>131</v>
      </c>
      <c r="H131" s="223">
        <v>33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132</v>
      </c>
      <c r="AT131" s="231" t="s">
        <v>128</v>
      </c>
      <c r="AU131" s="231" t="s">
        <v>86</v>
      </c>
      <c r="AY131" s="17" t="s">
        <v>125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132</v>
      </c>
      <c r="BM131" s="231" t="s">
        <v>133</v>
      </c>
    </row>
    <row r="132" s="13" customFormat="1">
      <c r="A132" s="13"/>
      <c r="B132" s="233"/>
      <c r="C132" s="234"/>
      <c r="D132" s="235" t="s">
        <v>134</v>
      </c>
      <c r="E132" s="236" t="s">
        <v>1</v>
      </c>
      <c r="F132" s="237" t="s">
        <v>135</v>
      </c>
      <c r="G132" s="234"/>
      <c r="H132" s="238">
        <v>33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134</v>
      </c>
      <c r="AU132" s="244" t="s">
        <v>86</v>
      </c>
      <c r="AV132" s="13" t="s">
        <v>86</v>
      </c>
      <c r="AW132" s="13" t="s">
        <v>32</v>
      </c>
      <c r="AX132" s="13" t="s">
        <v>84</v>
      </c>
      <c r="AY132" s="244" t="s">
        <v>125</v>
      </c>
    </row>
    <row r="133" s="2" customFormat="1" ht="24.15" customHeight="1">
      <c r="A133" s="38"/>
      <c r="B133" s="39"/>
      <c r="C133" s="219" t="s">
        <v>136</v>
      </c>
      <c r="D133" s="219" t="s">
        <v>128</v>
      </c>
      <c r="E133" s="220" t="s">
        <v>137</v>
      </c>
      <c r="F133" s="221" t="s">
        <v>138</v>
      </c>
      <c r="G133" s="222" t="s">
        <v>131</v>
      </c>
      <c r="H133" s="223">
        <v>3.3999999999999999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0.26000000000000001</v>
      </c>
      <c r="T133" s="230">
        <f>S133*H133</f>
        <v>0.88400000000000001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132</v>
      </c>
      <c r="AT133" s="231" t="s">
        <v>128</v>
      </c>
      <c r="AU133" s="231" t="s">
        <v>86</v>
      </c>
      <c r="AY133" s="17" t="s">
        <v>125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132</v>
      </c>
      <c r="BM133" s="231" t="s">
        <v>139</v>
      </c>
    </row>
    <row r="134" s="13" customFormat="1">
      <c r="A134" s="13"/>
      <c r="B134" s="233"/>
      <c r="C134" s="234"/>
      <c r="D134" s="235" t="s">
        <v>134</v>
      </c>
      <c r="E134" s="236" t="s">
        <v>1</v>
      </c>
      <c r="F134" s="237" t="s">
        <v>140</v>
      </c>
      <c r="G134" s="234"/>
      <c r="H134" s="238">
        <v>3.3999999999999999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134</v>
      </c>
      <c r="AU134" s="244" t="s">
        <v>86</v>
      </c>
      <c r="AV134" s="13" t="s">
        <v>86</v>
      </c>
      <c r="AW134" s="13" t="s">
        <v>32</v>
      </c>
      <c r="AX134" s="13" t="s">
        <v>84</v>
      </c>
      <c r="AY134" s="244" t="s">
        <v>125</v>
      </c>
    </row>
    <row r="135" s="2" customFormat="1" ht="33" customHeight="1">
      <c r="A135" s="38"/>
      <c r="B135" s="39"/>
      <c r="C135" s="219" t="s">
        <v>141</v>
      </c>
      <c r="D135" s="219" t="s">
        <v>128</v>
      </c>
      <c r="E135" s="220" t="s">
        <v>142</v>
      </c>
      <c r="F135" s="221" t="s">
        <v>143</v>
      </c>
      <c r="G135" s="222" t="s">
        <v>131</v>
      </c>
      <c r="H135" s="223">
        <v>19.739999999999998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0.32500000000000001</v>
      </c>
      <c r="T135" s="230">
        <f>S135*H135</f>
        <v>6.4154999999999998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132</v>
      </c>
      <c r="AT135" s="231" t="s">
        <v>128</v>
      </c>
      <c r="AU135" s="231" t="s">
        <v>86</v>
      </c>
      <c r="AY135" s="17" t="s">
        <v>125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132</v>
      </c>
      <c r="BM135" s="231" t="s">
        <v>144</v>
      </c>
    </row>
    <row r="136" s="13" customFormat="1">
      <c r="A136" s="13"/>
      <c r="B136" s="233"/>
      <c r="C136" s="234"/>
      <c r="D136" s="235" t="s">
        <v>134</v>
      </c>
      <c r="E136" s="236" t="s">
        <v>1</v>
      </c>
      <c r="F136" s="237" t="s">
        <v>145</v>
      </c>
      <c r="G136" s="234"/>
      <c r="H136" s="238">
        <v>19.739999999999998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134</v>
      </c>
      <c r="AU136" s="244" t="s">
        <v>86</v>
      </c>
      <c r="AV136" s="13" t="s">
        <v>86</v>
      </c>
      <c r="AW136" s="13" t="s">
        <v>32</v>
      </c>
      <c r="AX136" s="13" t="s">
        <v>84</v>
      </c>
      <c r="AY136" s="244" t="s">
        <v>125</v>
      </c>
    </row>
    <row r="137" s="2" customFormat="1" ht="24.15" customHeight="1">
      <c r="A137" s="38"/>
      <c r="B137" s="39"/>
      <c r="C137" s="219" t="s">
        <v>146</v>
      </c>
      <c r="D137" s="219" t="s">
        <v>128</v>
      </c>
      <c r="E137" s="220" t="s">
        <v>147</v>
      </c>
      <c r="F137" s="221" t="s">
        <v>148</v>
      </c>
      <c r="G137" s="222" t="s">
        <v>131</v>
      </c>
      <c r="H137" s="223">
        <v>45.899999999999999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0.5</v>
      </c>
      <c r="T137" s="230">
        <f>S137*H137</f>
        <v>22.949999999999999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132</v>
      </c>
      <c r="AT137" s="231" t="s">
        <v>128</v>
      </c>
      <c r="AU137" s="231" t="s">
        <v>86</v>
      </c>
      <c r="AY137" s="17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132</v>
      </c>
      <c r="BM137" s="231" t="s">
        <v>149</v>
      </c>
    </row>
    <row r="138" s="13" customFormat="1">
      <c r="A138" s="13"/>
      <c r="B138" s="233"/>
      <c r="C138" s="234"/>
      <c r="D138" s="235" t="s">
        <v>134</v>
      </c>
      <c r="E138" s="236" t="s">
        <v>1</v>
      </c>
      <c r="F138" s="237" t="s">
        <v>150</v>
      </c>
      <c r="G138" s="234"/>
      <c r="H138" s="238">
        <v>26.16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134</v>
      </c>
      <c r="AU138" s="244" t="s">
        <v>86</v>
      </c>
      <c r="AV138" s="13" t="s">
        <v>86</v>
      </c>
      <c r="AW138" s="13" t="s">
        <v>32</v>
      </c>
      <c r="AX138" s="13" t="s">
        <v>76</v>
      </c>
      <c r="AY138" s="244" t="s">
        <v>125</v>
      </c>
    </row>
    <row r="139" s="13" customFormat="1">
      <c r="A139" s="13"/>
      <c r="B139" s="233"/>
      <c r="C139" s="234"/>
      <c r="D139" s="235" t="s">
        <v>134</v>
      </c>
      <c r="E139" s="236" t="s">
        <v>1</v>
      </c>
      <c r="F139" s="237" t="s">
        <v>145</v>
      </c>
      <c r="G139" s="234"/>
      <c r="H139" s="238">
        <v>19.739999999999998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134</v>
      </c>
      <c r="AU139" s="244" t="s">
        <v>86</v>
      </c>
      <c r="AV139" s="13" t="s">
        <v>86</v>
      </c>
      <c r="AW139" s="13" t="s">
        <v>32</v>
      </c>
      <c r="AX139" s="13" t="s">
        <v>76</v>
      </c>
      <c r="AY139" s="244" t="s">
        <v>125</v>
      </c>
    </row>
    <row r="140" s="14" customFormat="1">
      <c r="A140" s="14"/>
      <c r="B140" s="245"/>
      <c r="C140" s="246"/>
      <c r="D140" s="235" t="s">
        <v>134</v>
      </c>
      <c r="E140" s="247" t="s">
        <v>1</v>
      </c>
      <c r="F140" s="248" t="s">
        <v>151</v>
      </c>
      <c r="G140" s="246"/>
      <c r="H140" s="249">
        <v>45.899999999999999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134</v>
      </c>
      <c r="AU140" s="255" t="s">
        <v>86</v>
      </c>
      <c r="AV140" s="14" t="s">
        <v>132</v>
      </c>
      <c r="AW140" s="14" t="s">
        <v>32</v>
      </c>
      <c r="AX140" s="14" t="s">
        <v>84</v>
      </c>
      <c r="AY140" s="255" t="s">
        <v>125</v>
      </c>
    </row>
    <row r="141" s="2" customFormat="1" ht="24.15" customHeight="1">
      <c r="A141" s="38"/>
      <c r="B141" s="39"/>
      <c r="C141" s="219" t="s">
        <v>152</v>
      </c>
      <c r="D141" s="219" t="s">
        <v>128</v>
      </c>
      <c r="E141" s="220" t="s">
        <v>153</v>
      </c>
      <c r="F141" s="221" t="s">
        <v>154</v>
      </c>
      <c r="G141" s="222" t="s">
        <v>131</v>
      </c>
      <c r="H141" s="223">
        <v>26.16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0.316</v>
      </c>
      <c r="T141" s="230">
        <f>S141*H141</f>
        <v>8.2665600000000001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132</v>
      </c>
      <c r="AT141" s="231" t="s">
        <v>128</v>
      </c>
      <c r="AU141" s="231" t="s">
        <v>86</v>
      </c>
      <c r="AY141" s="17" t="s">
        <v>125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132</v>
      </c>
      <c r="BM141" s="231" t="s">
        <v>155</v>
      </c>
    </row>
    <row r="142" s="13" customFormat="1">
      <c r="A142" s="13"/>
      <c r="B142" s="233"/>
      <c r="C142" s="234"/>
      <c r="D142" s="235" t="s">
        <v>134</v>
      </c>
      <c r="E142" s="236" t="s">
        <v>1</v>
      </c>
      <c r="F142" s="237" t="s">
        <v>150</v>
      </c>
      <c r="G142" s="234"/>
      <c r="H142" s="238">
        <v>26.16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134</v>
      </c>
      <c r="AU142" s="244" t="s">
        <v>86</v>
      </c>
      <c r="AV142" s="13" t="s">
        <v>86</v>
      </c>
      <c r="AW142" s="13" t="s">
        <v>32</v>
      </c>
      <c r="AX142" s="13" t="s">
        <v>84</v>
      </c>
      <c r="AY142" s="244" t="s">
        <v>125</v>
      </c>
    </row>
    <row r="143" s="2" customFormat="1" ht="33" customHeight="1">
      <c r="A143" s="38"/>
      <c r="B143" s="39"/>
      <c r="C143" s="219" t="s">
        <v>156</v>
      </c>
      <c r="D143" s="219" t="s">
        <v>128</v>
      </c>
      <c r="E143" s="220" t="s">
        <v>157</v>
      </c>
      <c r="F143" s="221" t="s">
        <v>158</v>
      </c>
      <c r="G143" s="222" t="s">
        <v>131</v>
      </c>
      <c r="H143" s="223">
        <v>22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5.0000000000000002E-05</v>
      </c>
      <c r="R143" s="229">
        <f>Q143*H143</f>
        <v>0.0011000000000000001</v>
      </c>
      <c r="S143" s="229">
        <v>0.11500000000000001</v>
      </c>
      <c r="T143" s="230">
        <f>S143*H143</f>
        <v>2.5300000000000002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132</v>
      </c>
      <c r="AT143" s="231" t="s">
        <v>128</v>
      </c>
      <c r="AU143" s="231" t="s">
        <v>86</v>
      </c>
      <c r="AY143" s="17" t="s">
        <v>125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132</v>
      </c>
      <c r="BM143" s="231" t="s">
        <v>159</v>
      </c>
    </row>
    <row r="144" s="13" customFormat="1">
      <c r="A144" s="13"/>
      <c r="B144" s="233"/>
      <c r="C144" s="234"/>
      <c r="D144" s="235" t="s">
        <v>134</v>
      </c>
      <c r="E144" s="236" t="s">
        <v>1</v>
      </c>
      <c r="F144" s="237" t="s">
        <v>160</v>
      </c>
      <c r="G144" s="234"/>
      <c r="H144" s="238">
        <v>22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134</v>
      </c>
      <c r="AU144" s="244" t="s">
        <v>86</v>
      </c>
      <c r="AV144" s="13" t="s">
        <v>86</v>
      </c>
      <c r="AW144" s="13" t="s">
        <v>32</v>
      </c>
      <c r="AX144" s="13" t="s">
        <v>84</v>
      </c>
      <c r="AY144" s="244" t="s">
        <v>125</v>
      </c>
    </row>
    <row r="145" s="2" customFormat="1" ht="16.5" customHeight="1">
      <c r="A145" s="38"/>
      <c r="B145" s="39"/>
      <c r="C145" s="219" t="s">
        <v>161</v>
      </c>
      <c r="D145" s="219" t="s">
        <v>128</v>
      </c>
      <c r="E145" s="220" t="s">
        <v>162</v>
      </c>
      <c r="F145" s="221" t="s">
        <v>163</v>
      </c>
      <c r="G145" s="222" t="s">
        <v>164</v>
      </c>
      <c r="H145" s="223">
        <v>39.100000000000001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0.20499999999999999</v>
      </c>
      <c r="T145" s="230">
        <f>S145*H145</f>
        <v>8.0154999999999994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132</v>
      </c>
      <c r="AT145" s="231" t="s">
        <v>128</v>
      </c>
      <c r="AU145" s="231" t="s">
        <v>86</v>
      </c>
      <c r="AY145" s="17" t="s">
        <v>125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132</v>
      </c>
      <c r="BM145" s="231" t="s">
        <v>165</v>
      </c>
    </row>
    <row r="146" s="13" customFormat="1">
      <c r="A146" s="13"/>
      <c r="B146" s="233"/>
      <c r="C146" s="234"/>
      <c r="D146" s="235" t="s">
        <v>134</v>
      </c>
      <c r="E146" s="236" t="s">
        <v>1</v>
      </c>
      <c r="F146" s="237" t="s">
        <v>166</v>
      </c>
      <c r="G146" s="234"/>
      <c r="H146" s="238">
        <v>17.399999999999999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134</v>
      </c>
      <c r="AU146" s="244" t="s">
        <v>86</v>
      </c>
      <c r="AV146" s="13" t="s">
        <v>86</v>
      </c>
      <c r="AW146" s="13" t="s">
        <v>32</v>
      </c>
      <c r="AX146" s="13" t="s">
        <v>76</v>
      </c>
      <c r="AY146" s="244" t="s">
        <v>125</v>
      </c>
    </row>
    <row r="147" s="13" customFormat="1">
      <c r="A147" s="13"/>
      <c r="B147" s="233"/>
      <c r="C147" s="234"/>
      <c r="D147" s="235" t="s">
        <v>134</v>
      </c>
      <c r="E147" s="236" t="s">
        <v>1</v>
      </c>
      <c r="F147" s="237" t="s">
        <v>167</v>
      </c>
      <c r="G147" s="234"/>
      <c r="H147" s="238">
        <v>21.699999999999999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134</v>
      </c>
      <c r="AU147" s="244" t="s">
        <v>86</v>
      </c>
      <c r="AV147" s="13" t="s">
        <v>86</v>
      </c>
      <c r="AW147" s="13" t="s">
        <v>32</v>
      </c>
      <c r="AX147" s="13" t="s">
        <v>76</v>
      </c>
      <c r="AY147" s="244" t="s">
        <v>125</v>
      </c>
    </row>
    <row r="148" s="14" customFormat="1">
      <c r="A148" s="14"/>
      <c r="B148" s="245"/>
      <c r="C148" s="246"/>
      <c r="D148" s="235" t="s">
        <v>134</v>
      </c>
      <c r="E148" s="247" t="s">
        <v>1</v>
      </c>
      <c r="F148" s="248" t="s">
        <v>151</v>
      </c>
      <c r="G148" s="246"/>
      <c r="H148" s="249">
        <v>39.099999999999994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134</v>
      </c>
      <c r="AU148" s="255" t="s">
        <v>86</v>
      </c>
      <c r="AV148" s="14" t="s">
        <v>132</v>
      </c>
      <c r="AW148" s="14" t="s">
        <v>32</v>
      </c>
      <c r="AX148" s="14" t="s">
        <v>84</v>
      </c>
      <c r="AY148" s="255" t="s">
        <v>125</v>
      </c>
    </row>
    <row r="149" s="2" customFormat="1" ht="16.5" customHeight="1">
      <c r="A149" s="38"/>
      <c r="B149" s="39"/>
      <c r="C149" s="219" t="s">
        <v>168</v>
      </c>
      <c r="D149" s="219" t="s">
        <v>128</v>
      </c>
      <c r="E149" s="220" t="s">
        <v>169</v>
      </c>
      <c r="F149" s="221" t="s">
        <v>170</v>
      </c>
      <c r="G149" s="222" t="s">
        <v>164</v>
      </c>
      <c r="H149" s="223">
        <v>22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0.11500000000000001</v>
      </c>
      <c r="T149" s="230">
        <f>S149*H149</f>
        <v>2.5300000000000002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132</v>
      </c>
      <c r="AT149" s="231" t="s">
        <v>128</v>
      </c>
      <c r="AU149" s="231" t="s">
        <v>86</v>
      </c>
      <c r="AY149" s="17" t="s">
        <v>125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132</v>
      </c>
      <c r="BM149" s="231" t="s">
        <v>171</v>
      </c>
    </row>
    <row r="150" s="13" customFormat="1">
      <c r="A150" s="13"/>
      <c r="B150" s="233"/>
      <c r="C150" s="234"/>
      <c r="D150" s="235" t="s">
        <v>134</v>
      </c>
      <c r="E150" s="236" t="s">
        <v>1</v>
      </c>
      <c r="F150" s="237" t="s">
        <v>160</v>
      </c>
      <c r="G150" s="234"/>
      <c r="H150" s="238">
        <v>22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134</v>
      </c>
      <c r="AU150" s="244" t="s">
        <v>86</v>
      </c>
      <c r="AV150" s="13" t="s">
        <v>86</v>
      </c>
      <c r="AW150" s="13" t="s">
        <v>32</v>
      </c>
      <c r="AX150" s="13" t="s">
        <v>84</v>
      </c>
      <c r="AY150" s="244" t="s">
        <v>125</v>
      </c>
    </row>
    <row r="151" s="2" customFormat="1" ht="24.15" customHeight="1">
      <c r="A151" s="38"/>
      <c r="B151" s="39"/>
      <c r="C151" s="219" t="s">
        <v>172</v>
      </c>
      <c r="D151" s="219" t="s">
        <v>128</v>
      </c>
      <c r="E151" s="220" t="s">
        <v>173</v>
      </c>
      <c r="F151" s="221" t="s">
        <v>174</v>
      </c>
      <c r="G151" s="222" t="s">
        <v>164</v>
      </c>
      <c r="H151" s="223">
        <v>51.200000000000003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0.00010000000000000001</v>
      </c>
      <c r="R151" s="229">
        <f>Q151*H151</f>
        <v>0.0051200000000000004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132</v>
      </c>
      <c r="AT151" s="231" t="s">
        <v>128</v>
      </c>
      <c r="AU151" s="231" t="s">
        <v>86</v>
      </c>
      <c r="AY151" s="17" t="s">
        <v>125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132</v>
      </c>
      <c r="BM151" s="231" t="s">
        <v>175</v>
      </c>
    </row>
    <row r="152" s="13" customFormat="1">
      <c r="A152" s="13"/>
      <c r="B152" s="233"/>
      <c r="C152" s="234"/>
      <c r="D152" s="235" t="s">
        <v>134</v>
      </c>
      <c r="E152" s="236" t="s">
        <v>1</v>
      </c>
      <c r="F152" s="237" t="s">
        <v>176</v>
      </c>
      <c r="G152" s="234"/>
      <c r="H152" s="238">
        <v>51.200000000000003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134</v>
      </c>
      <c r="AU152" s="244" t="s">
        <v>86</v>
      </c>
      <c r="AV152" s="13" t="s">
        <v>86</v>
      </c>
      <c r="AW152" s="13" t="s">
        <v>32</v>
      </c>
      <c r="AX152" s="13" t="s">
        <v>84</v>
      </c>
      <c r="AY152" s="244" t="s">
        <v>125</v>
      </c>
    </row>
    <row r="153" s="2" customFormat="1" ht="24.15" customHeight="1">
      <c r="A153" s="38"/>
      <c r="B153" s="39"/>
      <c r="C153" s="219" t="s">
        <v>177</v>
      </c>
      <c r="D153" s="219" t="s">
        <v>128</v>
      </c>
      <c r="E153" s="220" t="s">
        <v>178</v>
      </c>
      <c r="F153" s="221" t="s">
        <v>179</v>
      </c>
      <c r="G153" s="222" t="s">
        <v>164</v>
      </c>
      <c r="H153" s="223">
        <v>51.200000000000003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132</v>
      </c>
      <c r="AT153" s="231" t="s">
        <v>128</v>
      </c>
      <c r="AU153" s="231" t="s">
        <v>86</v>
      </c>
      <c r="AY153" s="17" t="s">
        <v>125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132</v>
      </c>
      <c r="BM153" s="231" t="s">
        <v>180</v>
      </c>
    </row>
    <row r="154" s="13" customFormat="1">
      <c r="A154" s="13"/>
      <c r="B154" s="233"/>
      <c r="C154" s="234"/>
      <c r="D154" s="235" t="s">
        <v>134</v>
      </c>
      <c r="E154" s="236" t="s">
        <v>1</v>
      </c>
      <c r="F154" s="237" t="s">
        <v>176</v>
      </c>
      <c r="G154" s="234"/>
      <c r="H154" s="238">
        <v>51.200000000000003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134</v>
      </c>
      <c r="AU154" s="244" t="s">
        <v>86</v>
      </c>
      <c r="AV154" s="13" t="s">
        <v>86</v>
      </c>
      <c r="AW154" s="13" t="s">
        <v>32</v>
      </c>
      <c r="AX154" s="13" t="s">
        <v>84</v>
      </c>
      <c r="AY154" s="244" t="s">
        <v>125</v>
      </c>
    </row>
    <row r="155" s="2" customFormat="1" ht="24.15" customHeight="1">
      <c r="A155" s="38"/>
      <c r="B155" s="39"/>
      <c r="C155" s="219" t="s">
        <v>181</v>
      </c>
      <c r="D155" s="219" t="s">
        <v>128</v>
      </c>
      <c r="E155" s="220" t="s">
        <v>182</v>
      </c>
      <c r="F155" s="221" t="s">
        <v>183</v>
      </c>
      <c r="G155" s="222" t="s">
        <v>131</v>
      </c>
      <c r="H155" s="223">
        <v>33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132</v>
      </c>
      <c r="AT155" s="231" t="s">
        <v>128</v>
      </c>
      <c r="AU155" s="231" t="s">
        <v>86</v>
      </c>
      <c r="AY155" s="17" t="s">
        <v>125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132</v>
      </c>
      <c r="BM155" s="231" t="s">
        <v>184</v>
      </c>
    </row>
    <row r="156" s="13" customFormat="1">
      <c r="A156" s="13"/>
      <c r="B156" s="233"/>
      <c r="C156" s="234"/>
      <c r="D156" s="235" t="s">
        <v>134</v>
      </c>
      <c r="E156" s="236" t="s">
        <v>1</v>
      </c>
      <c r="F156" s="237" t="s">
        <v>135</v>
      </c>
      <c r="G156" s="234"/>
      <c r="H156" s="238">
        <v>33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134</v>
      </c>
      <c r="AU156" s="244" t="s">
        <v>86</v>
      </c>
      <c r="AV156" s="13" t="s">
        <v>86</v>
      </c>
      <c r="AW156" s="13" t="s">
        <v>32</v>
      </c>
      <c r="AX156" s="13" t="s">
        <v>84</v>
      </c>
      <c r="AY156" s="244" t="s">
        <v>125</v>
      </c>
    </row>
    <row r="157" s="2" customFormat="1" ht="37.8" customHeight="1">
      <c r="A157" s="38"/>
      <c r="B157" s="39"/>
      <c r="C157" s="219" t="s">
        <v>185</v>
      </c>
      <c r="D157" s="219" t="s">
        <v>128</v>
      </c>
      <c r="E157" s="220" t="s">
        <v>186</v>
      </c>
      <c r="F157" s="221" t="s">
        <v>187</v>
      </c>
      <c r="G157" s="222" t="s">
        <v>188</v>
      </c>
      <c r="H157" s="223">
        <v>18.359999999999999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132</v>
      </c>
      <c r="AT157" s="231" t="s">
        <v>128</v>
      </c>
      <c r="AU157" s="231" t="s">
        <v>86</v>
      </c>
      <c r="AY157" s="17" t="s">
        <v>125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132</v>
      </c>
      <c r="BM157" s="231" t="s">
        <v>189</v>
      </c>
    </row>
    <row r="158" s="13" customFormat="1">
      <c r="A158" s="13"/>
      <c r="B158" s="233"/>
      <c r="C158" s="234"/>
      <c r="D158" s="235" t="s">
        <v>134</v>
      </c>
      <c r="E158" s="236" t="s">
        <v>1</v>
      </c>
      <c r="F158" s="237" t="s">
        <v>190</v>
      </c>
      <c r="G158" s="234"/>
      <c r="H158" s="238">
        <v>10.464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134</v>
      </c>
      <c r="AU158" s="244" t="s">
        <v>86</v>
      </c>
      <c r="AV158" s="13" t="s">
        <v>86</v>
      </c>
      <c r="AW158" s="13" t="s">
        <v>32</v>
      </c>
      <c r="AX158" s="13" t="s">
        <v>76</v>
      </c>
      <c r="AY158" s="244" t="s">
        <v>125</v>
      </c>
    </row>
    <row r="159" s="13" customFormat="1">
      <c r="A159" s="13"/>
      <c r="B159" s="233"/>
      <c r="C159" s="234"/>
      <c r="D159" s="235" t="s">
        <v>134</v>
      </c>
      <c r="E159" s="236" t="s">
        <v>1</v>
      </c>
      <c r="F159" s="237" t="s">
        <v>191</v>
      </c>
      <c r="G159" s="234"/>
      <c r="H159" s="238">
        <v>7.8959999999999999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134</v>
      </c>
      <c r="AU159" s="244" t="s">
        <v>86</v>
      </c>
      <c r="AV159" s="13" t="s">
        <v>86</v>
      </c>
      <c r="AW159" s="13" t="s">
        <v>32</v>
      </c>
      <c r="AX159" s="13" t="s">
        <v>76</v>
      </c>
      <c r="AY159" s="244" t="s">
        <v>125</v>
      </c>
    </row>
    <row r="160" s="14" customFormat="1">
      <c r="A160" s="14"/>
      <c r="B160" s="245"/>
      <c r="C160" s="246"/>
      <c r="D160" s="235" t="s">
        <v>134</v>
      </c>
      <c r="E160" s="247" t="s">
        <v>1</v>
      </c>
      <c r="F160" s="248" t="s">
        <v>151</v>
      </c>
      <c r="G160" s="246"/>
      <c r="H160" s="249">
        <v>18.359999999999999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134</v>
      </c>
      <c r="AU160" s="255" t="s">
        <v>86</v>
      </c>
      <c r="AV160" s="14" t="s">
        <v>132</v>
      </c>
      <c r="AW160" s="14" t="s">
        <v>32</v>
      </c>
      <c r="AX160" s="14" t="s">
        <v>84</v>
      </c>
      <c r="AY160" s="255" t="s">
        <v>125</v>
      </c>
    </row>
    <row r="161" s="2" customFormat="1" ht="33" customHeight="1">
      <c r="A161" s="38"/>
      <c r="B161" s="39"/>
      <c r="C161" s="219" t="s">
        <v>192</v>
      </c>
      <c r="D161" s="219" t="s">
        <v>128</v>
      </c>
      <c r="E161" s="220" t="s">
        <v>193</v>
      </c>
      <c r="F161" s="221" t="s">
        <v>194</v>
      </c>
      <c r="G161" s="222" t="s">
        <v>188</v>
      </c>
      <c r="H161" s="223">
        <v>9.1799999999999997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132</v>
      </c>
      <c r="AT161" s="231" t="s">
        <v>128</v>
      </c>
      <c r="AU161" s="231" t="s">
        <v>86</v>
      </c>
      <c r="AY161" s="17" t="s">
        <v>125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132</v>
      </c>
      <c r="BM161" s="231" t="s">
        <v>195</v>
      </c>
    </row>
    <row r="162" s="13" customFormat="1">
      <c r="A162" s="13"/>
      <c r="B162" s="233"/>
      <c r="C162" s="234"/>
      <c r="D162" s="235" t="s">
        <v>134</v>
      </c>
      <c r="E162" s="236" t="s">
        <v>1</v>
      </c>
      <c r="F162" s="237" t="s">
        <v>196</v>
      </c>
      <c r="G162" s="234"/>
      <c r="H162" s="238">
        <v>5.2320000000000002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134</v>
      </c>
      <c r="AU162" s="244" t="s">
        <v>86</v>
      </c>
      <c r="AV162" s="13" t="s">
        <v>86</v>
      </c>
      <c r="AW162" s="13" t="s">
        <v>32</v>
      </c>
      <c r="AX162" s="13" t="s">
        <v>76</v>
      </c>
      <c r="AY162" s="244" t="s">
        <v>125</v>
      </c>
    </row>
    <row r="163" s="13" customFormat="1">
      <c r="A163" s="13"/>
      <c r="B163" s="233"/>
      <c r="C163" s="234"/>
      <c r="D163" s="235" t="s">
        <v>134</v>
      </c>
      <c r="E163" s="236" t="s">
        <v>1</v>
      </c>
      <c r="F163" s="237" t="s">
        <v>197</v>
      </c>
      <c r="G163" s="234"/>
      <c r="H163" s="238">
        <v>3.948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134</v>
      </c>
      <c r="AU163" s="244" t="s">
        <v>86</v>
      </c>
      <c r="AV163" s="13" t="s">
        <v>86</v>
      </c>
      <c r="AW163" s="13" t="s">
        <v>32</v>
      </c>
      <c r="AX163" s="13" t="s">
        <v>76</v>
      </c>
      <c r="AY163" s="244" t="s">
        <v>125</v>
      </c>
    </row>
    <row r="164" s="14" customFormat="1">
      <c r="A164" s="14"/>
      <c r="B164" s="245"/>
      <c r="C164" s="246"/>
      <c r="D164" s="235" t="s">
        <v>134</v>
      </c>
      <c r="E164" s="247" t="s">
        <v>1</v>
      </c>
      <c r="F164" s="248" t="s">
        <v>151</v>
      </c>
      <c r="G164" s="246"/>
      <c r="H164" s="249">
        <v>9.1799999999999997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134</v>
      </c>
      <c r="AU164" s="255" t="s">
        <v>86</v>
      </c>
      <c r="AV164" s="14" t="s">
        <v>132</v>
      </c>
      <c r="AW164" s="14" t="s">
        <v>32</v>
      </c>
      <c r="AX164" s="14" t="s">
        <v>84</v>
      </c>
      <c r="AY164" s="255" t="s">
        <v>125</v>
      </c>
    </row>
    <row r="165" s="2" customFormat="1" ht="24.15" customHeight="1">
      <c r="A165" s="38"/>
      <c r="B165" s="39"/>
      <c r="C165" s="219" t="s">
        <v>198</v>
      </c>
      <c r="D165" s="219" t="s">
        <v>128</v>
      </c>
      <c r="E165" s="220" t="s">
        <v>199</v>
      </c>
      <c r="F165" s="221" t="s">
        <v>200</v>
      </c>
      <c r="G165" s="222" t="s">
        <v>188</v>
      </c>
      <c r="H165" s="223">
        <v>9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132</v>
      </c>
      <c r="AT165" s="231" t="s">
        <v>128</v>
      </c>
      <c r="AU165" s="231" t="s">
        <v>86</v>
      </c>
      <c r="AY165" s="17" t="s">
        <v>125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132</v>
      </c>
      <c r="BM165" s="231" t="s">
        <v>201</v>
      </c>
    </row>
    <row r="166" s="13" customFormat="1">
      <c r="A166" s="13"/>
      <c r="B166" s="233"/>
      <c r="C166" s="234"/>
      <c r="D166" s="235" t="s">
        <v>134</v>
      </c>
      <c r="E166" s="236" t="s">
        <v>1</v>
      </c>
      <c r="F166" s="237" t="s">
        <v>202</v>
      </c>
      <c r="G166" s="234"/>
      <c r="H166" s="238">
        <v>9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134</v>
      </c>
      <c r="AU166" s="244" t="s">
        <v>86</v>
      </c>
      <c r="AV166" s="13" t="s">
        <v>86</v>
      </c>
      <c r="AW166" s="13" t="s">
        <v>32</v>
      </c>
      <c r="AX166" s="13" t="s">
        <v>84</v>
      </c>
      <c r="AY166" s="244" t="s">
        <v>125</v>
      </c>
    </row>
    <row r="167" s="2" customFormat="1" ht="33" customHeight="1">
      <c r="A167" s="38"/>
      <c r="B167" s="39"/>
      <c r="C167" s="219" t="s">
        <v>203</v>
      </c>
      <c r="D167" s="219" t="s">
        <v>128</v>
      </c>
      <c r="E167" s="220" t="s">
        <v>204</v>
      </c>
      <c r="F167" s="221" t="s">
        <v>205</v>
      </c>
      <c r="G167" s="222" t="s">
        <v>188</v>
      </c>
      <c r="H167" s="223">
        <v>6.7999999999999998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132</v>
      </c>
      <c r="AT167" s="231" t="s">
        <v>128</v>
      </c>
      <c r="AU167" s="231" t="s">
        <v>86</v>
      </c>
      <c r="AY167" s="17" t="s">
        <v>125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132</v>
      </c>
      <c r="BM167" s="231" t="s">
        <v>206</v>
      </c>
    </row>
    <row r="168" s="13" customFormat="1">
      <c r="A168" s="13"/>
      <c r="B168" s="233"/>
      <c r="C168" s="234"/>
      <c r="D168" s="235" t="s">
        <v>134</v>
      </c>
      <c r="E168" s="236" t="s">
        <v>1</v>
      </c>
      <c r="F168" s="237" t="s">
        <v>207</v>
      </c>
      <c r="G168" s="234"/>
      <c r="H168" s="238">
        <v>6.7999999999999998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134</v>
      </c>
      <c r="AU168" s="244" t="s">
        <v>86</v>
      </c>
      <c r="AV168" s="13" t="s">
        <v>86</v>
      </c>
      <c r="AW168" s="13" t="s">
        <v>32</v>
      </c>
      <c r="AX168" s="13" t="s">
        <v>84</v>
      </c>
      <c r="AY168" s="244" t="s">
        <v>125</v>
      </c>
    </row>
    <row r="169" s="2" customFormat="1" ht="37.8" customHeight="1">
      <c r="A169" s="38"/>
      <c r="B169" s="39"/>
      <c r="C169" s="219" t="s">
        <v>208</v>
      </c>
      <c r="D169" s="219" t="s">
        <v>128</v>
      </c>
      <c r="E169" s="220" t="s">
        <v>209</v>
      </c>
      <c r="F169" s="221" t="s">
        <v>210</v>
      </c>
      <c r="G169" s="222" t="s">
        <v>188</v>
      </c>
      <c r="H169" s="223">
        <v>24.98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132</v>
      </c>
      <c r="AT169" s="231" t="s">
        <v>128</v>
      </c>
      <c r="AU169" s="231" t="s">
        <v>86</v>
      </c>
      <c r="AY169" s="17" t="s">
        <v>125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132</v>
      </c>
      <c r="BM169" s="231" t="s">
        <v>211</v>
      </c>
    </row>
    <row r="170" s="13" customFormat="1">
      <c r="A170" s="13"/>
      <c r="B170" s="233"/>
      <c r="C170" s="234"/>
      <c r="D170" s="235" t="s">
        <v>134</v>
      </c>
      <c r="E170" s="236" t="s">
        <v>1</v>
      </c>
      <c r="F170" s="237" t="s">
        <v>196</v>
      </c>
      <c r="G170" s="234"/>
      <c r="H170" s="238">
        <v>5.2320000000000002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134</v>
      </c>
      <c r="AU170" s="244" t="s">
        <v>86</v>
      </c>
      <c r="AV170" s="13" t="s">
        <v>86</v>
      </c>
      <c r="AW170" s="13" t="s">
        <v>32</v>
      </c>
      <c r="AX170" s="13" t="s">
        <v>76</v>
      </c>
      <c r="AY170" s="244" t="s">
        <v>125</v>
      </c>
    </row>
    <row r="171" s="13" customFormat="1">
      <c r="A171" s="13"/>
      <c r="B171" s="233"/>
      <c r="C171" s="234"/>
      <c r="D171" s="235" t="s">
        <v>134</v>
      </c>
      <c r="E171" s="236" t="s">
        <v>1</v>
      </c>
      <c r="F171" s="237" t="s">
        <v>197</v>
      </c>
      <c r="G171" s="234"/>
      <c r="H171" s="238">
        <v>3.948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134</v>
      </c>
      <c r="AU171" s="244" t="s">
        <v>86</v>
      </c>
      <c r="AV171" s="13" t="s">
        <v>86</v>
      </c>
      <c r="AW171" s="13" t="s">
        <v>32</v>
      </c>
      <c r="AX171" s="13" t="s">
        <v>76</v>
      </c>
      <c r="AY171" s="244" t="s">
        <v>125</v>
      </c>
    </row>
    <row r="172" s="13" customFormat="1">
      <c r="A172" s="13"/>
      <c r="B172" s="233"/>
      <c r="C172" s="234"/>
      <c r="D172" s="235" t="s">
        <v>134</v>
      </c>
      <c r="E172" s="236" t="s">
        <v>1</v>
      </c>
      <c r="F172" s="237" t="s">
        <v>202</v>
      </c>
      <c r="G172" s="234"/>
      <c r="H172" s="238">
        <v>9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134</v>
      </c>
      <c r="AU172" s="244" t="s">
        <v>86</v>
      </c>
      <c r="AV172" s="13" t="s">
        <v>86</v>
      </c>
      <c r="AW172" s="13" t="s">
        <v>32</v>
      </c>
      <c r="AX172" s="13" t="s">
        <v>76</v>
      </c>
      <c r="AY172" s="244" t="s">
        <v>125</v>
      </c>
    </row>
    <row r="173" s="13" customFormat="1">
      <c r="A173" s="13"/>
      <c r="B173" s="233"/>
      <c r="C173" s="234"/>
      <c r="D173" s="235" t="s">
        <v>134</v>
      </c>
      <c r="E173" s="236" t="s">
        <v>1</v>
      </c>
      <c r="F173" s="237" t="s">
        <v>207</v>
      </c>
      <c r="G173" s="234"/>
      <c r="H173" s="238">
        <v>6.7999999999999998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134</v>
      </c>
      <c r="AU173" s="244" t="s">
        <v>86</v>
      </c>
      <c r="AV173" s="13" t="s">
        <v>86</v>
      </c>
      <c r="AW173" s="13" t="s">
        <v>32</v>
      </c>
      <c r="AX173" s="13" t="s">
        <v>76</v>
      </c>
      <c r="AY173" s="244" t="s">
        <v>125</v>
      </c>
    </row>
    <row r="174" s="14" customFormat="1">
      <c r="A174" s="14"/>
      <c r="B174" s="245"/>
      <c r="C174" s="246"/>
      <c r="D174" s="235" t="s">
        <v>134</v>
      </c>
      <c r="E174" s="247" t="s">
        <v>1</v>
      </c>
      <c r="F174" s="248" t="s">
        <v>151</v>
      </c>
      <c r="G174" s="246"/>
      <c r="H174" s="249">
        <v>24.98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134</v>
      </c>
      <c r="AU174" s="255" t="s">
        <v>86</v>
      </c>
      <c r="AV174" s="14" t="s">
        <v>132</v>
      </c>
      <c r="AW174" s="14" t="s">
        <v>32</v>
      </c>
      <c r="AX174" s="14" t="s">
        <v>84</v>
      </c>
      <c r="AY174" s="255" t="s">
        <v>125</v>
      </c>
    </row>
    <row r="175" s="2" customFormat="1" ht="37.8" customHeight="1">
      <c r="A175" s="38"/>
      <c r="B175" s="39"/>
      <c r="C175" s="219" t="s">
        <v>212</v>
      </c>
      <c r="D175" s="219" t="s">
        <v>128</v>
      </c>
      <c r="E175" s="220" t="s">
        <v>213</v>
      </c>
      <c r="F175" s="221" t="s">
        <v>214</v>
      </c>
      <c r="G175" s="222" t="s">
        <v>188</v>
      </c>
      <c r="H175" s="223">
        <v>18.359999999999999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132</v>
      </c>
      <c r="AT175" s="231" t="s">
        <v>128</v>
      </c>
      <c r="AU175" s="231" t="s">
        <v>86</v>
      </c>
      <c r="AY175" s="17" t="s">
        <v>125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132</v>
      </c>
      <c r="BM175" s="231" t="s">
        <v>215</v>
      </c>
    </row>
    <row r="176" s="13" customFormat="1">
      <c r="A176" s="13"/>
      <c r="B176" s="233"/>
      <c r="C176" s="234"/>
      <c r="D176" s="235" t="s">
        <v>134</v>
      </c>
      <c r="E176" s="236" t="s">
        <v>1</v>
      </c>
      <c r="F176" s="237" t="s">
        <v>190</v>
      </c>
      <c r="G176" s="234"/>
      <c r="H176" s="238">
        <v>10.464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134</v>
      </c>
      <c r="AU176" s="244" t="s">
        <v>86</v>
      </c>
      <c r="AV176" s="13" t="s">
        <v>86</v>
      </c>
      <c r="AW176" s="13" t="s">
        <v>32</v>
      </c>
      <c r="AX176" s="13" t="s">
        <v>76</v>
      </c>
      <c r="AY176" s="244" t="s">
        <v>125</v>
      </c>
    </row>
    <row r="177" s="13" customFormat="1">
      <c r="A177" s="13"/>
      <c r="B177" s="233"/>
      <c r="C177" s="234"/>
      <c r="D177" s="235" t="s">
        <v>134</v>
      </c>
      <c r="E177" s="236" t="s">
        <v>1</v>
      </c>
      <c r="F177" s="237" t="s">
        <v>191</v>
      </c>
      <c r="G177" s="234"/>
      <c r="H177" s="238">
        <v>7.8959999999999999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134</v>
      </c>
      <c r="AU177" s="244" t="s">
        <v>86</v>
      </c>
      <c r="AV177" s="13" t="s">
        <v>86</v>
      </c>
      <c r="AW177" s="13" t="s">
        <v>32</v>
      </c>
      <c r="AX177" s="13" t="s">
        <v>76</v>
      </c>
      <c r="AY177" s="244" t="s">
        <v>125</v>
      </c>
    </row>
    <row r="178" s="14" customFormat="1">
      <c r="A178" s="14"/>
      <c r="B178" s="245"/>
      <c r="C178" s="246"/>
      <c r="D178" s="235" t="s">
        <v>134</v>
      </c>
      <c r="E178" s="247" t="s">
        <v>1</v>
      </c>
      <c r="F178" s="248" t="s">
        <v>151</v>
      </c>
      <c r="G178" s="246"/>
      <c r="H178" s="249">
        <v>18.359999999999999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134</v>
      </c>
      <c r="AU178" s="255" t="s">
        <v>86</v>
      </c>
      <c r="AV178" s="14" t="s">
        <v>132</v>
      </c>
      <c r="AW178" s="14" t="s">
        <v>32</v>
      </c>
      <c r="AX178" s="14" t="s">
        <v>84</v>
      </c>
      <c r="AY178" s="255" t="s">
        <v>125</v>
      </c>
    </row>
    <row r="179" s="2" customFormat="1" ht="37.8" customHeight="1">
      <c r="A179" s="38"/>
      <c r="B179" s="39"/>
      <c r="C179" s="219" t="s">
        <v>8</v>
      </c>
      <c r="D179" s="219" t="s">
        <v>128</v>
      </c>
      <c r="E179" s="220" t="s">
        <v>216</v>
      </c>
      <c r="F179" s="221" t="s">
        <v>217</v>
      </c>
      <c r="G179" s="222" t="s">
        <v>188</v>
      </c>
      <c r="H179" s="223">
        <v>124.90000000000001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41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132</v>
      </c>
      <c r="AT179" s="231" t="s">
        <v>128</v>
      </c>
      <c r="AU179" s="231" t="s">
        <v>86</v>
      </c>
      <c r="AY179" s="17" t="s">
        <v>125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132</v>
      </c>
      <c r="BM179" s="231" t="s">
        <v>218</v>
      </c>
    </row>
    <row r="180" s="13" customFormat="1">
      <c r="A180" s="13"/>
      <c r="B180" s="233"/>
      <c r="C180" s="234"/>
      <c r="D180" s="235" t="s">
        <v>134</v>
      </c>
      <c r="E180" s="236" t="s">
        <v>1</v>
      </c>
      <c r="F180" s="237" t="s">
        <v>219</v>
      </c>
      <c r="G180" s="234"/>
      <c r="H180" s="238">
        <v>124.90000000000001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134</v>
      </c>
      <c r="AU180" s="244" t="s">
        <v>86</v>
      </c>
      <c r="AV180" s="13" t="s">
        <v>86</v>
      </c>
      <c r="AW180" s="13" t="s">
        <v>32</v>
      </c>
      <c r="AX180" s="13" t="s">
        <v>84</v>
      </c>
      <c r="AY180" s="244" t="s">
        <v>125</v>
      </c>
    </row>
    <row r="181" s="2" customFormat="1" ht="44.25" customHeight="1">
      <c r="A181" s="38"/>
      <c r="B181" s="39"/>
      <c r="C181" s="219" t="s">
        <v>220</v>
      </c>
      <c r="D181" s="219" t="s">
        <v>128</v>
      </c>
      <c r="E181" s="220" t="s">
        <v>221</v>
      </c>
      <c r="F181" s="221" t="s">
        <v>222</v>
      </c>
      <c r="G181" s="222" t="s">
        <v>188</v>
      </c>
      <c r="H181" s="223">
        <v>91.799999999999997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132</v>
      </c>
      <c r="AT181" s="231" t="s">
        <v>128</v>
      </c>
      <c r="AU181" s="231" t="s">
        <v>86</v>
      </c>
      <c r="AY181" s="17" t="s">
        <v>125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132</v>
      </c>
      <c r="BM181" s="231" t="s">
        <v>223</v>
      </c>
    </row>
    <row r="182" s="13" customFormat="1">
      <c r="A182" s="13"/>
      <c r="B182" s="233"/>
      <c r="C182" s="234"/>
      <c r="D182" s="235" t="s">
        <v>134</v>
      </c>
      <c r="E182" s="236" t="s">
        <v>1</v>
      </c>
      <c r="F182" s="237" t="s">
        <v>224</v>
      </c>
      <c r="G182" s="234"/>
      <c r="H182" s="238">
        <v>91.799999999999997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134</v>
      </c>
      <c r="AU182" s="244" t="s">
        <v>86</v>
      </c>
      <c r="AV182" s="13" t="s">
        <v>86</v>
      </c>
      <c r="AW182" s="13" t="s">
        <v>32</v>
      </c>
      <c r="AX182" s="13" t="s">
        <v>84</v>
      </c>
      <c r="AY182" s="244" t="s">
        <v>125</v>
      </c>
    </row>
    <row r="183" s="2" customFormat="1" ht="16.5" customHeight="1">
      <c r="A183" s="38"/>
      <c r="B183" s="39"/>
      <c r="C183" s="219" t="s">
        <v>225</v>
      </c>
      <c r="D183" s="219" t="s">
        <v>128</v>
      </c>
      <c r="E183" s="220" t="s">
        <v>226</v>
      </c>
      <c r="F183" s="221" t="s">
        <v>227</v>
      </c>
      <c r="G183" s="222" t="s">
        <v>188</v>
      </c>
      <c r="H183" s="223">
        <v>24.98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41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132</v>
      </c>
      <c r="AT183" s="231" t="s">
        <v>128</v>
      </c>
      <c r="AU183" s="231" t="s">
        <v>86</v>
      </c>
      <c r="AY183" s="17" t="s">
        <v>125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84</v>
      </c>
      <c r="BK183" s="232">
        <f>ROUND(I183*H183,2)</f>
        <v>0</v>
      </c>
      <c r="BL183" s="17" t="s">
        <v>132</v>
      </c>
      <c r="BM183" s="231" t="s">
        <v>228</v>
      </c>
    </row>
    <row r="184" s="2" customFormat="1" ht="24.15" customHeight="1">
      <c r="A184" s="38"/>
      <c r="B184" s="39"/>
      <c r="C184" s="219" t="s">
        <v>229</v>
      </c>
      <c r="D184" s="219" t="s">
        <v>128</v>
      </c>
      <c r="E184" s="220" t="s">
        <v>230</v>
      </c>
      <c r="F184" s="221" t="s">
        <v>231</v>
      </c>
      <c r="G184" s="222" t="s">
        <v>188</v>
      </c>
      <c r="H184" s="223">
        <v>18.359999999999999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132</v>
      </c>
      <c r="AT184" s="231" t="s">
        <v>128</v>
      </c>
      <c r="AU184" s="231" t="s">
        <v>86</v>
      </c>
      <c r="AY184" s="17" t="s">
        <v>125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132</v>
      </c>
      <c r="BM184" s="231" t="s">
        <v>232</v>
      </c>
    </row>
    <row r="185" s="2" customFormat="1" ht="33" customHeight="1">
      <c r="A185" s="38"/>
      <c r="B185" s="39"/>
      <c r="C185" s="219" t="s">
        <v>233</v>
      </c>
      <c r="D185" s="219" t="s">
        <v>128</v>
      </c>
      <c r="E185" s="220" t="s">
        <v>234</v>
      </c>
      <c r="F185" s="221" t="s">
        <v>235</v>
      </c>
      <c r="G185" s="222" t="s">
        <v>131</v>
      </c>
      <c r="H185" s="223">
        <v>33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132</v>
      </c>
      <c r="AT185" s="231" t="s">
        <v>128</v>
      </c>
      <c r="AU185" s="231" t="s">
        <v>86</v>
      </c>
      <c r="AY185" s="17" t="s">
        <v>125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132</v>
      </c>
      <c r="BM185" s="231" t="s">
        <v>236</v>
      </c>
    </row>
    <row r="186" s="13" customFormat="1">
      <c r="A186" s="13"/>
      <c r="B186" s="233"/>
      <c r="C186" s="234"/>
      <c r="D186" s="235" t="s">
        <v>134</v>
      </c>
      <c r="E186" s="236" t="s">
        <v>1</v>
      </c>
      <c r="F186" s="237" t="s">
        <v>135</v>
      </c>
      <c r="G186" s="234"/>
      <c r="H186" s="238">
        <v>33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134</v>
      </c>
      <c r="AU186" s="244" t="s">
        <v>86</v>
      </c>
      <c r="AV186" s="13" t="s">
        <v>86</v>
      </c>
      <c r="AW186" s="13" t="s">
        <v>32</v>
      </c>
      <c r="AX186" s="13" t="s">
        <v>84</v>
      </c>
      <c r="AY186" s="244" t="s">
        <v>125</v>
      </c>
    </row>
    <row r="187" s="2" customFormat="1" ht="24.15" customHeight="1">
      <c r="A187" s="38"/>
      <c r="B187" s="39"/>
      <c r="C187" s="219" t="s">
        <v>237</v>
      </c>
      <c r="D187" s="219" t="s">
        <v>128</v>
      </c>
      <c r="E187" s="220" t="s">
        <v>238</v>
      </c>
      <c r="F187" s="221" t="s">
        <v>239</v>
      </c>
      <c r="G187" s="222" t="s">
        <v>131</v>
      </c>
      <c r="H187" s="223">
        <v>33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41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132</v>
      </c>
      <c r="AT187" s="231" t="s">
        <v>128</v>
      </c>
      <c r="AU187" s="231" t="s">
        <v>86</v>
      </c>
      <c r="AY187" s="17" t="s">
        <v>125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84</v>
      </c>
      <c r="BK187" s="232">
        <f>ROUND(I187*H187,2)</f>
        <v>0</v>
      </c>
      <c r="BL187" s="17" t="s">
        <v>132</v>
      </c>
      <c r="BM187" s="231" t="s">
        <v>240</v>
      </c>
    </row>
    <row r="188" s="13" customFormat="1">
      <c r="A188" s="13"/>
      <c r="B188" s="233"/>
      <c r="C188" s="234"/>
      <c r="D188" s="235" t="s">
        <v>134</v>
      </c>
      <c r="E188" s="236" t="s">
        <v>1</v>
      </c>
      <c r="F188" s="237" t="s">
        <v>135</v>
      </c>
      <c r="G188" s="234"/>
      <c r="H188" s="238">
        <v>33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134</v>
      </c>
      <c r="AU188" s="244" t="s">
        <v>86</v>
      </c>
      <c r="AV188" s="13" t="s">
        <v>86</v>
      </c>
      <c r="AW188" s="13" t="s">
        <v>32</v>
      </c>
      <c r="AX188" s="13" t="s">
        <v>84</v>
      </c>
      <c r="AY188" s="244" t="s">
        <v>125</v>
      </c>
    </row>
    <row r="189" s="2" customFormat="1" ht="16.5" customHeight="1">
      <c r="A189" s="38"/>
      <c r="B189" s="39"/>
      <c r="C189" s="256" t="s">
        <v>241</v>
      </c>
      <c r="D189" s="256" t="s">
        <v>242</v>
      </c>
      <c r="E189" s="257" t="s">
        <v>243</v>
      </c>
      <c r="F189" s="258" t="s">
        <v>244</v>
      </c>
      <c r="G189" s="259" t="s">
        <v>245</v>
      </c>
      <c r="H189" s="260">
        <v>3.6299999999999999</v>
      </c>
      <c r="I189" s="261"/>
      <c r="J189" s="262">
        <f>ROUND(I189*H189,2)</f>
        <v>0</v>
      </c>
      <c r="K189" s="263"/>
      <c r="L189" s="264"/>
      <c r="M189" s="265" t="s">
        <v>1</v>
      </c>
      <c r="N189" s="266" t="s">
        <v>41</v>
      </c>
      <c r="O189" s="91"/>
      <c r="P189" s="229">
        <f>O189*H189</f>
        <v>0</v>
      </c>
      <c r="Q189" s="229">
        <v>0.001</v>
      </c>
      <c r="R189" s="229">
        <f>Q189*H189</f>
        <v>0.00363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168</v>
      </c>
      <c r="AT189" s="231" t="s">
        <v>242</v>
      </c>
      <c r="AU189" s="231" t="s">
        <v>86</v>
      </c>
      <c r="AY189" s="17" t="s">
        <v>125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132</v>
      </c>
      <c r="BM189" s="231" t="s">
        <v>246</v>
      </c>
    </row>
    <row r="190" s="13" customFormat="1">
      <c r="A190" s="13"/>
      <c r="B190" s="233"/>
      <c r="C190" s="234"/>
      <c r="D190" s="235" t="s">
        <v>134</v>
      </c>
      <c r="E190" s="236" t="s">
        <v>1</v>
      </c>
      <c r="F190" s="237" t="s">
        <v>247</v>
      </c>
      <c r="G190" s="234"/>
      <c r="H190" s="238">
        <v>3.6299999999999999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134</v>
      </c>
      <c r="AU190" s="244" t="s">
        <v>86</v>
      </c>
      <c r="AV190" s="13" t="s">
        <v>86</v>
      </c>
      <c r="AW190" s="13" t="s">
        <v>32</v>
      </c>
      <c r="AX190" s="13" t="s">
        <v>84</v>
      </c>
      <c r="AY190" s="244" t="s">
        <v>125</v>
      </c>
    </row>
    <row r="191" s="12" customFormat="1" ht="22.8" customHeight="1">
      <c r="A191" s="12"/>
      <c r="B191" s="203"/>
      <c r="C191" s="204"/>
      <c r="D191" s="205" t="s">
        <v>75</v>
      </c>
      <c r="E191" s="217" t="s">
        <v>152</v>
      </c>
      <c r="F191" s="217" t="s">
        <v>248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SUM(P192:P227)</f>
        <v>0</v>
      </c>
      <c r="Q191" s="211"/>
      <c r="R191" s="212">
        <f>SUM(R192:R227)</f>
        <v>10.757952000000001</v>
      </c>
      <c r="S191" s="211"/>
      <c r="T191" s="213">
        <f>SUM(T192:T227)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84</v>
      </c>
      <c r="AT191" s="215" t="s">
        <v>75</v>
      </c>
      <c r="AU191" s="215" t="s">
        <v>84</v>
      </c>
      <c r="AY191" s="214" t="s">
        <v>125</v>
      </c>
      <c r="BK191" s="216">
        <f>SUM(BK192:BK227)</f>
        <v>0</v>
      </c>
    </row>
    <row r="192" s="2" customFormat="1" ht="21.75" customHeight="1">
      <c r="A192" s="38"/>
      <c r="B192" s="39"/>
      <c r="C192" s="219" t="s">
        <v>249</v>
      </c>
      <c r="D192" s="219" t="s">
        <v>128</v>
      </c>
      <c r="E192" s="220" t="s">
        <v>250</v>
      </c>
      <c r="F192" s="221" t="s">
        <v>251</v>
      </c>
      <c r="G192" s="222" t="s">
        <v>131</v>
      </c>
      <c r="H192" s="223">
        <v>49.299999999999997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132</v>
      </c>
      <c r="AT192" s="231" t="s">
        <v>128</v>
      </c>
      <c r="AU192" s="231" t="s">
        <v>86</v>
      </c>
      <c r="AY192" s="17" t="s">
        <v>125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132</v>
      </c>
      <c r="BM192" s="231" t="s">
        <v>252</v>
      </c>
    </row>
    <row r="193" s="13" customFormat="1">
      <c r="A193" s="13"/>
      <c r="B193" s="233"/>
      <c r="C193" s="234"/>
      <c r="D193" s="235" t="s">
        <v>134</v>
      </c>
      <c r="E193" s="236" t="s">
        <v>1</v>
      </c>
      <c r="F193" s="237" t="s">
        <v>150</v>
      </c>
      <c r="G193" s="234"/>
      <c r="H193" s="238">
        <v>26.16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134</v>
      </c>
      <c r="AU193" s="244" t="s">
        <v>86</v>
      </c>
      <c r="AV193" s="13" t="s">
        <v>86</v>
      </c>
      <c r="AW193" s="13" t="s">
        <v>32</v>
      </c>
      <c r="AX193" s="13" t="s">
        <v>76</v>
      </c>
      <c r="AY193" s="244" t="s">
        <v>125</v>
      </c>
    </row>
    <row r="194" s="13" customFormat="1">
      <c r="A194" s="13"/>
      <c r="B194" s="233"/>
      <c r="C194" s="234"/>
      <c r="D194" s="235" t="s">
        <v>134</v>
      </c>
      <c r="E194" s="236" t="s">
        <v>1</v>
      </c>
      <c r="F194" s="237" t="s">
        <v>145</v>
      </c>
      <c r="G194" s="234"/>
      <c r="H194" s="238">
        <v>19.739999999999998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134</v>
      </c>
      <c r="AU194" s="244" t="s">
        <v>86</v>
      </c>
      <c r="AV194" s="13" t="s">
        <v>86</v>
      </c>
      <c r="AW194" s="13" t="s">
        <v>32</v>
      </c>
      <c r="AX194" s="13" t="s">
        <v>76</v>
      </c>
      <c r="AY194" s="244" t="s">
        <v>125</v>
      </c>
    </row>
    <row r="195" s="13" customFormat="1">
      <c r="A195" s="13"/>
      <c r="B195" s="233"/>
      <c r="C195" s="234"/>
      <c r="D195" s="235" t="s">
        <v>134</v>
      </c>
      <c r="E195" s="236" t="s">
        <v>1</v>
      </c>
      <c r="F195" s="237" t="s">
        <v>140</v>
      </c>
      <c r="G195" s="234"/>
      <c r="H195" s="238">
        <v>3.3999999999999999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134</v>
      </c>
      <c r="AU195" s="244" t="s">
        <v>86</v>
      </c>
      <c r="AV195" s="13" t="s">
        <v>86</v>
      </c>
      <c r="AW195" s="13" t="s">
        <v>32</v>
      </c>
      <c r="AX195" s="13" t="s">
        <v>76</v>
      </c>
      <c r="AY195" s="244" t="s">
        <v>125</v>
      </c>
    </row>
    <row r="196" s="14" customFormat="1">
      <c r="A196" s="14"/>
      <c r="B196" s="245"/>
      <c r="C196" s="246"/>
      <c r="D196" s="235" t="s">
        <v>134</v>
      </c>
      <c r="E196" s="247" t="s">
        <v>1</v>
      </c>
      <c r="F196" s="248" t="s">
        <v>151</v>
      </c>
      <c r="G196" s="246"/>
      <c r="H196" s="249">
        <v>49.299999999999997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134</v>
      </c>
      <c r="AU196" s="255" t="s">
        <v>86</v>
      </c>
      <c r="AV196" s="14" t="s">
        <v>132</v>
      </c>
      <c r="AW196" s="14" t="s">
        <v>32</v>
      </c>
      <c r="AX196" s="14" t="s">
        <v>84</v>
      </c>
      <c r="AY196" s="255" t="s">
        <v>125</v>
      </c>
    </row>
    <row r="197" s="2" customFormat="1" ht="16.5" customHeight="1">
      <c r="A197" s="38"/>
      <c r="B197" s="39"/>
      <c r="C197" s="219" t="s">
        <v>7</v>
      </c>
      <c r="D197" s="219" t="s">
        <v>128</v>
      </c>
      <c r="E197" s="220" t="s">
        <v>253</v>
      </c>
      <c r="F197" s="221" t="s">
        <v>254</v>
      </c>
      <c r="G197" s="222" t="s">
        <v>131</v>
      </c>
      <c r="H197" s="223">
        <v>50.490000000000002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41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132</v>
      </c>
      <c r="AT197" s="231" t="s">
        <v>128</v>
      </c>
      <c r="AU197" s="231" t="s">
        <v>86</v>
      </c>
      <c r="AY197" s="17" t="s">
        <v>125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132</v>
      </c>
      <c r="BM197" s="231" t="s">
        <v>255</v>
      </c>
    </row>
    <row r="198" s="13" customFormat="1">
      <c r="A198" s="13"/>
      <c r="B198" s="233"/>
      <c r="C198" s="234"/>
      <c r="D198" s="235" t="s">
        <v>134</v>
      </c>
      <c r="E198" s="236" t="s">
        <v>1</v>
      </c>
      <c r="F198" s="237" t="s">
        <v>256</v>
      </c>
      <c r="G198" s="234"/>
      <c r="H198" s="238">
        <v>28.776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134</v>
      </c>
      <c r="AU198" s="244" t="s">
        <v>86</v>
      </c>
      <c r="AV198" s="13" t="s">
        <v>86</v>
      </c>
      <c r="AW198" s="13" t="s">
        <v>32</v>
      </c>
      <c r="AX198" s="13" t="s">
        <v>76</v>
      </c>
      <c r="AY198" s="244" t="s">
        <v>125</v>
      </c>
    </row>
    <row r="199" s="13" customFormat="1">
      <c r="A199" s="13"/>
      <c r="B199" s="233"/>
      <c r="C199" s="234"/>
      <c r="D199" s="235" t="s">
        <v>134</v>
      </c>
      <c r="E199" s="236" t="s">
        <v>1</v>
      </c>
      <c r="F199" s="237" t="s">
        <v>257</v>
      </c>
      <c r="G199" s="234"/>
      <c r="H199" s="238">
        <v>21.713999999999999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134</v>
      </c>
      <c r="AU199" s="244" t="s">
        <v>86</v>
      </c>
      <c r="AV199" s="13" t="s">
        <v>86</v>
      </c>
      <c r="AW199" s="13" t="s">
        <v>32</v>
      </c>
      <c r="AX199" s="13" t="s">
        <v>76</v>
      </c>
      <c r="AY199" s="244" t="s">
        <v>125</v>
      </c>
    </row>
    <row r="200" s="14" customFormat="1">
      <c r="A200" s="14"/>
      <c r="B200" s="245"/>
      <c r="C200" s="246"/>
      <c r="D200" s="235" t="s">
        <v>134</v>
      </c>
      <c r="E200" s="247" t="s">
        <v>1</v>
      </c>
      <c r="F200" s="248" t="s">
        <v>151</v>
      </c>
      <c r="G200" s="246"/>
      <c r="H200" s="249">
        <v>50.489999999999995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134</v>
      </c>
      <c r="AU200" s="255" t="s">
        <v>86</v>
      </c>
      <c r="AV200" s="14" t="s">
        <v>132</v>
      </c>
      <c r="AW200" s="14" t="s">
        <v>32</v>
      </c>
      <c r="AX200" s="14" t="s">
        <v>84</v>
      </c>
      <c r="AY200" s="255" t="s">
        <v>125</v>
      </c>
    </row>
    <row r="201" s="2" customFormat="1" ht="24.15" customHeight="1">
      <c r="A201" s="38"/>
      <c r="B201" s="39"/>
      <c r="C201" s="219" t="s">
        <v>258</v>
      </c>
      <c r="D201" s="219" t="s">
        <v>128</v>
      </c>
      <c r="E201" s="220" t="s">
        <v>259</v>
      </c>
      <c r="F201" s="221" t="s">
        <v>260</v>
      </c>
      <c r="G201" s="222" t="s">
        <v>131</v>
      </c>
      <c r="H201" s="223">
        <v>50.490000000000002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41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132</v>
      </c>
      <c r="AT201" s="231" t="s">
        <v>128</v>
      </c>
      <c r="AU201" s="231" t="s">
        <v>86</v>
      </c>
      <c r="AY201" s="17" t="s">
        <v>125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84</v>
      </c>
      <c r="BK201" s="232">
        <f>ROUND(I201*H201,2)</f>
        <v>0</v>
      </c>
      <c r="BL201" s="17" t="s">
        <v>132</v>
      </c>
      <c r="BM201" s="231" t="s">
        <v>261</v>
      </c>
    </row>
    <row r="202" s="13" customFormat="1">
      <c r="A202" s="13"/>
      <c r="B202" s="233"/>
      <c r="C202" s="234"/>
      <c r="D202" s="235" t="s">
        <v>134</v>
      </c>
      <c r="E202" s="236" t="s">
        <v>1</v>
      </c>
      <c r="F202" s="237" t="s">
        <v>256</v>
      </c>
      <c r="G202" s="234"/>
      <c r="H202" s="238">
        <v>28.776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134</v>
      </c>
      <c r="AU202" s="244" t="s">
        <v>86</v>
      </c>
      <c r="AV202" s="13" t="s">
        <v>86</v>
      </c>
      <c r="AW202" s="13" t="s">
        <v>32</v>
      </c>
      <c r="AX202" s="13" t="s">
        <v>76</v>
      </c>
      <c r="AY202" s="244" t="s">
        <v>125</v>
      </c>
    </row>
    <row r="203" s="13" customFormat="1">
      <c r="A203" s="13"/>
      <c r="B203" s="233"/>
      <c r="C203" s="234"/>
      <c r="D203" s="235" t="s">
        <v>134</v>
      </c>
      <c r="E203" s="236" t="s">
        <v>1</v>
      </c>
      <c r="F203" s="237" t="s">
        <v>257</v>
      </c>
      <c r="G203" s="234"/>
      <c r="H203" s="238">
        <v>21.713999999999999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134</v>
      </c>
      <c r="AU203" s="244" t="s">
        <v>86</v>
      </c>
      <c r="AV203" s="13" t="s">
        <v>86</v>
      </c>
      <c r="AW203" s="13" t="s">
        <v>32</v>
      </c>
      <c r="AX203" s="13" t="s">
        <v>76</v>
      </c>
      <c r="AY203" s="244" t="s">
        <v>125</v>
      </c>
    </row>
    <row r="204" s="14" customFormat="1">
      <c r="A204" s="14"/>
      <c r="B204" s="245"/>
      <c r="C204" s="246"/>
      <c r="D204" s="235" t="s">
        <v>134</v>
      </c>
      <c r="E204" s="247" t="s">
        <v>1</v>
      </c>
      <c r="F204" s="248" t="s">
        <v>151</v>
      </c>
      <c r="G204" s="246"/>
      <c r="H204" s="249">
        <v>50.489999999999995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134</v>
      </c>
      <c r="AU204" s="255" t="s">
        <v>86</v>
      </c>
      <c r="AV204" s="14" t="s">
        <v>132</v>
      </c>
      <c r="AW204" s="14" t="s">
        <v>32</v>
      </c>
      <c r="AX204" s="14" t="s">
        <v>84</v>
      </c>
      <c r="AY204" s="255" t="s">
        <v>125</v>
      </c>
    </row>
    <row r="205" s="2" customFormat="1" ht="37.8" customHeight="1">
      <c r="A205" s="38"/>
      <c r="B205" s="39"/>
      <c r="C205" s="219" t="s">
        <v>262</v>
      </c>
      <c r="D205" s="219" t="s">
        <v>128</v>
      </c>
      <c r="E205" s="220" t="s">
        <v>263</v>
      </c>
      <c r="F205" s="221" t="s">
        <v>264</v>
      </c>
      <c r="G205" s="222" t="s">
        <v>131</v>
      </c>
      <c r="H205" s="223">
        <v>13.199999999999999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41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132</v>
      </c>
      <c r="AT205" s="231" t="s">
        <v>128</v>
      </c>
      <c r="AU205" s="231" t="s">
        <v>86</v>
      </c>
      <c r="AY205" s="17" t="s">
        <v>125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132</v>
      </c>
      <c r="BM205" s="231" t="s">
        <v>265</v>
      </c>
    </row>
    <row r="206" s="13" customFormat="1">
      <c r="A206" s="13"/>
      <c r="B206" s="233"/>
      <c r="C206" s="234"/>
      <c r="D206" s="235" t="s">
        <v>134</v>
      </c>
      <c r="E206" s="236" t="s">
        <v>1</v>
      </c>
      <c r="F206" s="237" t="s">
        <v>266</v>
      </c>
      <c r="G206" s="234"/>
      <c r="H206" s="238">
        <v>13.199999999999999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134</v>
      </c>
      <c r="AU206" s="244" t="s">
        <v>86</v>
      </c>
      <c r="AV206" s="13" t="s">
        <v>86</v>
      </c>
      <c r="AW206" s="13" t="s">
        <v>32</v>
      </c>
      <c r="AX206" s="13" t="s">
        <v>84</v>
      </c>
      <c r="AY206" s="244" t="s">
        <v>125</v>
      </c>
    </row>
    <row r="207" s="2" customFormat="1" ht="21.75" customHeight="1">
      <c r="A207" s="38"/>
      <c r="B207" s="39"/>
      <c r="C207" s="219" t="s">
        <v>267</v>
      </c>
      <c r="D207" s="219" t="s">
        <v>128</v>
      </c>
      <c r="E207" s="220" t="s">
        <v>268</v>
      </c>
      <c r="F207" s="221" t="s">
        <v>269</v>
      </c>
      <c r="G207" s="222" t="s">
        <v>131</v>
      </c>
      <c r="H207" s="223">
        <v>22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41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132</v>
      </c>
      <c r="AT207" s="231" t="s">
        <v>128</v>
      </c>
      <c r="AU207" s="231" t="s">
        <v>86</v>
      </c>
      <c r="AY207" s="17" t="s">
        <v>125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84</v>
      </c>
      <c r="BK207" s="232">
        <f>ROUND(I207*H207,2)</f>
        <v>0</v>
      </c>
      <c r="BL207" s="17" t="s">
        <v>132</v>
      </c>
      <c r="BM207" s="231" t="s">
        <v>270</v>
      </c>
    </row>
    <row r="208" s="13" customFormat="1">
      <c r="A208" s="13"/>
      <c r="B208" s="233"/>
      <c r="C208" s="234"/>
      <c r="D208" s="235" t="s">
        <v>134</v>
      </c>
      <c r="E208" s="236" t="s">
        <v>1</v>
      </c>
      <c r="F208" s="237" t="s">
        <v>271</v>
      </c>
      <c r="G208" s="234"/>
      <c r="H208" s="238">
        <v>22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134</v>
      </c>
      <c r="AU208" s="244" t="s">
        <v>86</v>
      </c>
      <c r="AV208" s="13" t="s">
        <v>86</v>
      </c>
      <c r="AW208" s="13" t="s">
        <v>32</v>
      </c>
      <c r="AX208" s="13" t="s">
        <v>84</v>
      </c>
      <c r="AY208" s="244" t="s">
        <v>125</v>
      </c>
    </row>
    <row r="209" s="2" customFormat="1" ht="33" customHeight="1">
      <c r="A209" s="38"/>
      <c r="B209" s="39"/>
      <c r="C209" s="219" t="s">
        <v>272</v>
      </c>
      <c r="D209" s="219" t="s">
        <v>128</v>
      </c>
      <c r="E209" s="220" t="s">
        <v>273</v>
      </c>
      <c r="F209" s="221" t="s">
        <v>274</v>
      </c>
      <c r="G209" s="222" t="s">
        <v>131</v>
      </c>
      <c r="H209" s="223">
        <v>22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132</v>
      </c>
      <c r="AT209" s="231" t="s">
        <v>128</v>
      </c>
      <c r="AU209" s="231" t="s">
        <v>86</v>
      </c>
      <c r="AY209" s="17" t="s">
        <v>125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132</v>
      </c>
      <c r="BM209" s="231" t="s">
        <v>275</v>
      </c>
    </row>
    <row r="210" s="13" customFormat="1">
      <c r="A210" s="13"/>
      <c r="B210" s="233"/>
      <c r="C210" s="234"/>
      <c r="D210" s="235" t="s">
        <v>134</v>
      </c>
      <c r="E210" s="236" t="s">
        <v>1</v>
      </c>
      <c r="F210" s="237" t="s">
        <v>271</v>
      </c>
      <c r="G210" s="234"/>
      <c r="H210" s="238">
        <v>22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134</v>
      </c>
      <c r="AU210" s="244" t="s">
        <v>86</v>
      </c>
      <c r="AV210" s="13" t="s">
        <v>86</v>
      </c>
      <c r="AW210" s="13" t="s">
        <v>32</v>
      </c>
      <c r="AX210" s="13" t="s">
        <v>84</v>
      </c>
      <c r="AY210" s="244" t="s">
        <v>125</v>
      </c>
    </row>
    <row r="211" s="2" customFormat="1" ht="24.15" customHeight="1">
      <c r="A211" s="38"/>
      <c r="B211" s="39"/>
      <c r="C211" s="219" t="s">
        <v>276</v>
      </c>
      <c r="D211" s="219" t="s">
        <v>128</v>
      </c>
      <c r="E211" s="220" t="s">
        <v>277</v>
      </c>
      <c r="F211" s="221" t="s">
        <v>278</v>
      </c>
      <c r="G211" s="222" t="s">
        <v>131</v>
      </c>
      <c r="H211" s="223">
        <v>49.299999999999997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0.084250000000000005</v>
      </c>
      <c r="R211" s="229">
        <f>Q211*H211</f>
        <v>4.1535250000000001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132</v>
      </c>
      <c r="AT211" s="231" t="s">
        <v>128</v>
      </c>
      <c r="AU211" s="231" t="s">
        <v>86</v>
      </c>
      <c r="AY211" s="17" t="s">
        <v>125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132</v>
      </c>
      <c r="BM211" s="231" t="s">
        <v>279</v>
      </c>
    </row>
    <row r="212" s="13" customFormat="1">
      <c r="A212" s="13"/>
      <c r="B212" s="233"/>
      <c r="C212" s="234"/>
      <c r="D212" s="235" t="s">
        <v>134</v>
      </c>
      <c r="E212" s="236" t="s">
        <v>1</v>
      </c>
      <c r="F212" s="237" t="s">
        <v>150</v>
      </c>
      <c r="G212" s="234"/>
      <c r="H212" s="238">
        <v>26.16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134</v>
      </c>
      <c r="AU212" s="244" t="s">
        <v>86</v>
      </c>
      <c r="AV212" s="13" t="s">
        <v>86</v>
      </c>
      <c r="AW212" s="13" t="s">
        <v>32</v>
      </c>
      <c r="AX212" s="13" t="s">
        <v>76</v>
      </c>
      <c r="AY212" s="244" t="s">
        <v>125</v>
      </c>
    </row>
    <row r="213" s="13" customFormat="1">
      <c r="A213" s="13"/>
      <c r="B213" s="233"/>
      <c r="C213" s="234"/>
      <c r="D213" s="235" t="s">
        <v>134</v>
      </c>
      <c r="E213" s="236" t="s">
        <v>1</v>
      </c>
      <c r="F213" s="237" t="s">
        <v>145</v>
      </c>
      <c r="G213" s="234"/>
      <c r="H213" s="238">
        <v>19.739999999999998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134</v>
      </c>
      <c r="AU213" s="244" t="s">
        <v>86</v>
      </c>
      <c r="AV213" s="13" t="s">
        <v>86</v>
      </c>
      <c r="AW213" s="13" t="s">
        <v>32</v>
      </c>
      <c r="AX213" s="13" t="s">
        <v>76</v>
      </c>
      <c r="AY213" s="244" t="s">
        <v>125</v>
      </c>
    </row>
    <row r="214" s="13" customFormat="1">
      <c r="A214" s="13"/>
      <c r="B214" s="233"/>
      <c r="C214" s="234"/>
      <c r="D214" s="235" t="s">
        <v>134</v>
      </c>
      <c r="E214" s="236" t="s">
        <v>1</v>
      </c>
      <c r="F214" s="237" t="s">
        <v>140</v>
      </c>
      <c r="G214" s="234"/>
      <c r="H214" s="238">
        <v>3.3999999999999999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134</v>
      </c>
      <c r="AU214" s="244" t="s">
        <v>86</v>
      </c>
      <c r="AV214" s="13" t="s">
        <v>86</v>
      </c>
      <c r="AW214" s="13" t="s">
        <v>32</v>
      </c>
      <c r="AX214" s="13" t="s">
        <v>76</v>
      </c>
      <c r="AY214" s="244" t="s">
        <v>125</v>
      </c>
    </row>
    <row r="215" s="14" customFormat="1">
      <c r="A215" s="14"/>
      <c r="B215" s="245"/>
      <c r="C215" s="246"/>
      <c r="D215" s="235" t="s">
        <v>134</v>
      </c>
      <c r="E215" s="247" t="s">
        <v>1</v>
      </c>
      <c r="F215" s="248" t="s">
        <v>151</v>
      </c>
      <c r="G215" s="246"/>
      <c r="H215" s="249">
        <v>49.299999999999997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134</v>
      </c>
      <c r="AU215" s="255" t="s">
        <v>86</v>
      </c>
      <c r="AV215" s="14" t="s">
        <v>132</v>
      </c>
      <c r="AW215" s="14" t="s">
        <v>32</v>
      </c>
      <c r="AX215" s="14" t="s">
        <v>84</v>
      </c>
      <c r="AY215" s="255" t="s">
        <v>125</v>
      </c>
    </row>
    <row r="216" s="2" customFormat="1" ht="16.5" customHeight="1">
      <c r="A216" s="38"/>
      <c r="B216" s="39"/>
      <c r="C216" s="256" t="s">
        <v>280</v>
      </c>
      <c r="D216" s="256" t="s">
        <v>242</v>
      </c>
      <c r="E216" s="257" t="s">
        <v>281</v>
      </c>
      <c r="F216" s="258" t="s">
        <v>282</v>
      </c>
      <c r="G216" s="259" t="s">
        <v>131</v>
      </c>
      <c r="H216" s="260">
        <v>31.763000000000002</v>
      </c>
      <c r="I216" s="261"/>
      <c r="J216" s="262">
        <f>ROUND(I216*H216,2)</f>
        <v>0</v>
      </c>
      <c r="K216" s="263"/>
      <c r="L216" s="264"/>
      <c r="M216" s="265" t="s">
        <v>1</v>
      </c>
      <c r="N216" s="266" t="s">
        <v>41</v>
      </c>
      <c r="O216" s="91"/>
      <c r="P216" s="229">
        <f>O216*H216</f>
        <v>0</v>
      </c>
      <c r="Q216" s="229">
        <v>0.113</v>
      </c>
      <c r="R216" s="229">
        <f>Q216*H216</f>
        <v>3.5892190000000004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168</v>
      </c>
      <c r="AT216" s="231" t="s">
        <v>242</v>
      </c>
      <c r="AU216" s="231" t="s">
        <v>86</v>
      </c>
      <c r="AY216" s="17" t="s">
        <v>125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132</v>
      </c>
      <c r="BM216" s="231" t="s">
        <v>283</v>
      </c>
    </row>
    <row r="217" s="13" customFormat="1">
      <c r="A217" s="13"/>
      <c r="B217" s="233"/>
      <c r="C217" s="234"/>
      <c r="D217" s="235" t="s">
        <v>134</v>
      </c>
      <c r="E217" s="236" t="s">
        <v>1</v>
      </c>
      <c r="F217" s="237" t="s">
        <v>284</v>
      </c>
      <c r="G217" s="234"/>
      <c r="H217" s="238">
        <v>31.763000000000002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134</v>
      </c>
      <c r="AU217" s="244" t="s">
        <v>86</v>
      </c>
      <c r="AV217" s="13" t="s">
        <v>86</v>
      </c>
      <c r="AW217" s="13" t="s">
        <v>32</v>
      </c>
      <c r="AX217" s="13" t="s">
        <v>84</v>
      </c>
      <c r="AY217" s="244" t="s">
        <v>125</v>
      </c>
    </row>
    <row r="218" s="2" customFormat="1" ht="24.15" customHeight="1">
      <c r="A218" s="38"/>
      <c r="B218" s="39"/>
      <c r="C218" s="256" t="s">
        <v>285</v>
      </c>
      <c r="D218" s="256" t="s">
        <v>242</v>
      </c>
      <c r="E218" s="257" t="s">
        <v>286</v>
      </c>
      <c r="F218" s="258" t="s">
        <v>287</v>
      </c>
      <c r="G218" s="259" t="s">
        <v>131</v>
      </c>
      <c r="H218" s="260">
        <v>13.02</v>
      </c>
      <c r="I218" s="261"/>
      <c r="J218" s="262">
        <f>ROUND(I218*H218,2)</f>
        <v>0</v>
      </c>
      <c r="K218" s="263"/>
      <c r="L218" s="264"/>
      <c r="M218" s="265" t="s">
        <v>1</v>
      </c>
      <c r="N218" s="266" t="s">
        <v>41</v>
      </c>
      <c r="O218" s="91"/>
      <c r="P218" s="229">
        <f>O218*H218</f>
        <v>0</v>
      </c>
      <c r="Q218" s="229">
        <v>0.13</v>
      </c>
      <c r="R218" s="229">
        <f>Q218*H218</f>
        <v>1.6926000000000001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168</v>
      </c>
      <c r="AT218" s="231" t="s">
        <v>242</v>
      </c>
      <c r="AU218" s="231" t="s">
        <v>86</v>
      </c>
      <c r="AY218" s="17" t="s">
        <v>125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84</v>
      </c>
      <c r="BK218" s="232">
        <f>ROUND(I218*H218,2)</f>
        <v>0</v>
      </c>
      <c r="BL218" s="17" t="s">
        <v>132</v>
      </c>
      <c r="BM218" s="231" t="s">
        <v>288</v>
      </c>
    </row>
    <row r="219" s="13" customFormat="1">
      <c r="A219" s="13"/>
      <c r="B219" s="233"/>
      <c r="C219" s="234"/>
      <c r="D219" s="235" t="s">
        <v>134</v>
      </c>
      <c r="E219" s="236" t="s">
        <v>1</v>
      </c>
      <c r="F219" s="237" t="s">
        <v>289</v>
      </c>
      <c r="G219" s="234"/>
      <c r="H219" s="238">
        <v>7.8399999999999999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134</v>
      </c>
      <c r="AU219" s="244" t="s">
        <v>86</v>
      </c>
      <c r="AV219" s="13" t="s">
        <v>86</v>
      </c>
      <c r="AW219" s="13" t="s">
        <v>32</v>
      </c>
      <c r="AX219" s="13" t="s">
        <v>76</v>
      </c>
      <c r="AY219" s="244" t="s">
        <v>125</v>
      </c>
    </row>
    <row r="220" s="13" customFormat="1">
      <c r="A220" s="13"/>
      <c r="B220" s="233"/>
      <c r="C220" s="234"/>
      <c r="D220" s="235" t="s">
        <v>134</v>
      </c>
      <c r="E220" s="236" t="s">
        <v>1</v>
      </c>
      <c r="F220" s="237" t="s">
        <v>290</v>
      </c>
      <c r="G220" s="234"/>
      <c r="H220" s="238">
        <v>4.5599999999999996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134</v>
      </c>
      <c r="AU220" s="244" t="s">
        <v>86</v>
      </c>
      <c r="AV220" s="13" t="s">
        <v>86</v>
      </c>
      <c r="AW220" s="13" t="s">
        <v>32</v>
      </c>
      <c r="AX220" s="13" t="s">
        <v>76</v>
      </c>
      <c r="AY220" s="244" t="s">
        <v>125</v>
      </c>
    </row>
    <row r="221" s="15" customFormat="1">
      <c r="A221" s="15"/>
      <c r="B221" s="267"/>
      <c r="C221" s="268"/>
      <c r="D221" s="235" t="s">
        <v>134</v>
      </c>
      <c r="E221" s="269" t="s">
        <v>1</v>
      </c>
      <c r="F221" s="270" t="s">
        <v>291</v>
      </c>
      <c r="G221" s="268"/>
      <c r="H221" s="271">
        <v>12.399999999999999</v>
      </c>
      <c r="I221" s="272"/>
      <c r="J221" s="268"/>
      <c r="K221" s="268"/>
      <c r="L221" s="273"/>
      <c r="M221" s="274"/>
      <c r="N221" s="275"/>
      <c r="O221" s="275"/>
      <c r="P221" s="275"/>
      <c r="Q221" s="275"/>
      <c r="R221" s="275"/>
      <c r="S221" s="275"/>
      <c r="T221" s="27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7" t="s">
        <v>134</v>
      </c>
      <c r="AU221" s="277" t="s">
        <v>86</v>
      </c>
      <c r="AV221" s="15" t="s">
        <v>146</v>
      </c>
      <c r="AW221" s="15" t="s">
        <v>32</v>
      </c>
      <c r="AX221" s="15" t="s">
        <v>76</v>
      </c>
      <c r="AY221" s="277" t="s">
        <v>125</v>
      </c>
    </row>
    <row r="222" s="13" customFormat="1">
      <c r="A222" s="13"/>
      <c r="B222" s="233"/>
      <c r="C222" s="234"/>
      <c r="D222" s="235" t="s">
        <v>134</v>
      </c>
      <c r="E222" s="236" t="s">
        <v>1</v>
      </c>
      <c r="F222" s="237" t="s">
        <v>292</v>
      </c>
      <c r="G222" s="234"/>
      <c r="H222" s="238">
        <v>0.62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134</v>
      </c>
      <c r="AU222" s="244" t="s">
        <v>86</v>
      </c>
      <c r="AV222" s="13" t="s">
        <v>86</v>
      </c>
      <c r="AW222" s="13" t="s">
        <v>32</v>
      </c>
      <c r="AX222" s="13" t="s">
        <v>76</v>
      </c>
      <c r="AY222" s="244" t="s">
        <v>125</v>
      </c>
    </row>
    <row r="223" s="14" customFormat="1">
      <c r="A223" s="14"/>
      <c r="B223" s="245"/>
      <c r="C223" s="246"/>
      <c r="D223" s="235" t="s">
        <v>134</v>
      </c>
      <c r="E223" s="247" t="s">
        <v>1</v>
      </c>
      <c r="F223" s="248" t="s">
        <v>151</v>
      </c>
      <c r="G223" s="246"/>
      <c r="H223" s="249">
        <v>13.019999999999998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134</v>
      </c>
      <c r="AU223" s="255" t="s">
        <v>86</v>
      </c>
      <c r="AV223" s="14" t="s">
        <v>132</v>
      </c>
      <c r="AW223" s="14" t="s">
        <v>32</v>
      </c>
      <c r="AX223" s="14" t="s">
        <v>84</v>
      </c>
      <c r="AY223" s="255" t="s">
        <v>125</v>
      </c>
    </row>
    <row r="224" s="2" customFormat="1" ht="21.75" customHeight="1">
      <c r="A224" s="38"/>
      <c r="B224" s="39"/>
      <c r="C224" s="256" t="s">
        <v>293</v>
      </c>
      <c r="D224" s="256" t="s">
        <v>242</v>
      </c>
      <c r="E224" s="257" t="s">
        <v>294</v>
      </c>
      <c r="F224" s="258" t="s">
        <v>295</v>
      </c>
      <c r="G224" s="259" t="s">
        <v>131</v>
      </c>
      <c r="H224" s="260">
        <v>6.9829999999999997</v>
      </c>
      <c r="I224" s="261"/>
      <c r="J224" s="262">
        <f>ROUND(I224*H224,2)</f>
        <v>0</v>
      </c>
      <c r="K224" s="263"/>
      <c r="L224" s="264"/>
      <c r="M224" s="265" t="s">
        <v>1</v>
      </c>
      <c r="N224" s="266" t="s">
        <v>41</v>
      </c>
      <c r="O224" s="91"/>
      <c r="P224" s="229">
        <f>O224*H224</f>
        <v>0</v>
      </c>
      <c r="Q224" s="229">
        <v>0.17599999999999999</v>
      </c>
      <c r="R224" s="229">
        <f>Q224*H224</f>
        <v>1.2290079999999999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168</v>
      </c>
      <c r="AT224" s="231" t="s">
        <v>242</v>
      </c>
      <c r="AU224" s="231" t="s">
        <v>86</v>
      </c>
      <c r="AY224" s="17" t="s">
        <v>125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84</v>
      </c>
      <c r="BK224" s="232">
        <f>ROUND(I224*H224,2)</f>
        <v>0</v>
      </c>
      <c r="BL224" s="17" t="s">
        <v>132</v>
      </c>
      <c r="BM224" s="231" t="s">
        <v>296</v>
      </c>
    </row>
    <row r="225" s="13" customFormat="1">
      <c r="A225" s="13"/>
      <c r="B225" s="233"/>
      <c r="C225" s="234"/>
      <c r="D225" s="235" t="s">
        <v>134</v>
      </c>
      <c r="E225" s="236" t="s">
        <v>1</v>
      </c>
      <c r="F225" s="237" t="s">
        <v>297</v>
      </c>
      <c r="G225" s="234"/>
      <c r="H225" s="238">
        <v>6.9829999999999997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134</v>
      </c>
      <c r="AU225" s="244" t="s">
        <v>86</v>
      </c>
      <c r="AV225" s="13" t="s">
        <v>86</v>
      </c>
      <c r="AW225" s="13" t="s">
        <v>32</v>
      </c>
      <c r="AX225" s="13" t="s">
        <v>84</v>
      </c>
      <c r="AY225" s="244" t="s">
        <v>125</v>
      </c>
    </row>
    <row r="226" s="2" customFormat="1" ht="21.75" customHeight="1">
      <c r="A226" s="38"/>
      <c r="B226" s="39"/>
      <c r="C226" s="219" t="s">
        <v>298</v>
      </c>
      <c r="D226" s="219" t="s">
        <v>128</v>
      </c>
      <c r="E226" s="220" t="s">
        <v>299</v>
      </c>
      <c r="F226" s="221" t="s">
        <v>300</v>
      </c>
      <c r="G226" s="222" t="s">
        <v>164</v>
      </c>
      <c r="H226" s="223">
        <v>26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41</v>
      </c>
      <c r="O226" s="91"/>
      <c r="P226" s="229">
        <f>O226*H226</f>
        <v>0</v>
      </c>
      <c r="Q226" s="229">
        <v>0.0035999999999999999</v>
      </c>
      <c r="R226" s="229">
        <f>Q226*H226</f>
        <v>0.093600000000000003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132</v>
      </c>
      <c r="AT226" s="231" t="s">
        <v>128</v>
      </c>
      <c r="AU226" s="231" t="s">
        <v>86</v>
      </c>
      <c r="AY226" s="17" t="s">
        <v>125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84</v>
      </c>
      <c r="BK226" s="232">
        <f>ROUND(I226*H226,2)</f>
        <v>0</v>
      </c>
      <c r="BL226" s="17" t="s">
        <v>132</v>
      </c>
      <c r="BM226" s="231" t="s">
        <v>301</v>
      </c>
    </row>
    <row r="227" s="13" customFormat="1">
      <c r="A227" s="13"/>
      <c r="B227" s="233"/>
      <c r="C227" s="234"/>
      <c r="D227" s="235" t="s">
        <v>134</v>
      </c>
      <c r="E227" s="236" t="s">
        <v>1</v>
      </c>
      <c r="F227" s="237" t="s">
        <v>302</v>
      </c>
      <c r="G227" s="234"/>
      <c r="H227" s="238">
        <v>26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134</v>
      </c>
      <c r="AU227" s="244" t="s">
        <v>86</v>
      </c>
      <c r="AV227" s="13" t="s">
        <v>86</v>
      </c>
      <c r="AW227" s="13" t="s">
        <v>32</v>
      </c>
      <c r="AX227" s="13" t="s">
        <v>84</v>
      </c>
      <c r="AY227" s="244" t="s">
        <v>125</v>
      </c>
    </row>
    <row r="228" s="12" customFormat="1" ht="22.8" customHeight="1">
      <c r="A228" s="12"/>
      <c r="B228" s="203"/>
      <c r="C228" s="204"/>
      <c r="D228" s="205" t="s">
        <v>75</v>
      </c>
      <c r="E228" s="217" t="s">
        <v>172</v>
      </c>
      <c r="F228" s="217" t="s">
        <v>303</v>
      </c>
      <c r="G228" s="204"/>
      <c r="H228" s="204"/>
      <c r="I228" s="207"/>
      <c r="J228" s="218">
        <f>BK228</f>
        <v>0</v>
      </c>
      <c r="K228" s="204"/>
      <c r="L228" s="209"/>
      <c r="M228" s="210"/>
      <c r="N228" s="211"/>
      <c r="O228" s="211"/>
      <c r="P228" s="212">
        <f>SUM(P229:P281)</f>
        <v>0</v>
      </c>
      <c r="Q228" s="211"/>
      <c r="R228" s="212">
        <f>SUM(R229:R281)</f>
        <v>22.468273319999994</v>
      </c>
      <c r="S228" s="211"/>
      <c r="T228" s="213">
        <f>SUM(T229:T281)</f>
        <v>19.800000000000001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84</v>
      </c>
      <c r="AT228" s="215" t="s">
        <v>75</v>
      </c>
      <c r="AU228" s="215" t="s">
        <v>84</v>
      </c>
      <c r="AY228" s="214" t="s">
        <v>125</v>
      </c>
      <c r="BK228" s="216">
        <f>SUM(BK229:BK281)</f>
        <v>0</v>
      </c>
    </row>
    <row r="229" s="2" customFormat="1" ht="24.15" customHeight="1">
      <c r="A229" s="38"/>
      <c r="B229" s="39"/>
      <c r="C229" s="219" t="s">
        <v>304</v>
      </c>
      <c r="D229" s="219" t="s">
        <v>128</v>
      </c>
      <c r="E229" s="220" t="s">
        <v>305</v>
      </c>
      <c r="F229" s="221" t="s">
        <v>306</v>
      </c>
      <c r="G229" s="222" t="s">
        <v>164</v>
      </c>
      <c r="H229" s="223">
        <v>33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41</v>
      </c>
      <c r="O229" s="91"/>
      <c r="P229" s="229">
        <f>O229*H229</f>
        <v>0</v>
      </c>
      <c r="Q229" s="229">
        <v>8.0000000000000007E-05</v>
      </c>
      <c r="R229" s="229">
        <f>Q229*H229</f>
        <v>0.0026400000000000004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132</v>
      </c>
      <c r="AT229" s="231" t="s">
        <v>128</v>
      </c>
      <c r="AU229" s="231" t="s">
        <v>86</v>
      </c>
      <c r="AY229" s="17" t="s">
        <v>125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84</v>
      </c>
      <c r="BK229" s="232">
        <f>ROUND(I229*H229,2)</f>
        <v>0</v>
      </c>
      <c r="BL229" s="17" t="s">
        <v>132</v>
      </c>
      <c r="BM229" s="231" t="s">
        <v>307</v>
      </c>
    </row>
    <row r="230" s="13" customFormat="1">
      <c r="A230" s="13"/>
      <c r="B230" s="233"/>
      <c r="C230" s="234"/>
      <c r="D230" s="235" t="s">
        <v>134</v>
      </c>
      <c r="E230" s="236" t="s">
        <v>1</v>
      </c>
      <c r="F230" s="237" t="s">
        <v>308</v>
      </c>
      <c r="G230" s="234"/>
      <c r="H230" s="238">
        <v>33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134</v>
      </c>
      <c r="AU230" s="244" t="s">
        <v>86</v>
      </c>
      <c r="AV230" s="13" t="s">
        <v>86</v>
      </c>
      <c r="AW230" s="13" t="s">
        <v>32</v>
      </c>
      <c r="AX230" s="13" t="s">
        <v>84</v>
      </c>
      <c r="AY230" s="244" t="s">
        <v>125</v>
      </c>
    </row>
    <row r="231" s="2" customFormat="1" ht="24.15" customHeight="1">
      <c r="A231" s="38"/>
      <c r="B231" s="39"/>
      <c r="C231" s="219" t="s">
        <v>309</v>
      </c>
      <c r="D231" s="219" t="s">
        <v>128</v>
      </c>
      <c r="E231" s="220" t="s">
        <v>310</v>
      </c>
      <c r="F231" s="221" t="s">
        <v>311</v>
      </c>
      <c r="G231" s="222" t="s">
        <v>312</v>
      </c>
      <c r="H231" s="223">
        <v>1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41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132</v>
      </c>
      <c r="AT231" s="231" t="s">
        <v>128</v>
      </c>
      <c r="AU231" s="231" t="s">
        <v>86</v>
      </c>
      <c r="AY231" s="17" t="s">
        <v>125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84</v>
      </c>
      <c r="BK231" s="232">
        <f>ROUND(I231*H231,2)</f>
        <v>0</v>
      </c>
      <c r="BL231" s="17" t="s">
        <v>132</v>
      </c>
      <c r="BM231" s="231" t="s">
        <v>313</v>
      </c>
    </row>
    <row r="232" s="13" customFormat="1">
      <c r="A232" s="13"/>
      <c r="B232" s="233"/>
      <c r="C232" s="234"/>
      <c r="D232" s="235" t="s">
        <v>134</v>
      </c>
      <c r="E232" s="236" t="s">
        <v>1</v>
      </c>
      <c r="F232" s="237" t="s">
        <v>84</v>
      </c>
      <c r="G232" s="234"/>
      <c r="H232" s="238">
        <v>1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134</v>
      </c>
      <c r="AU232" s="244" t="s">
        <v>86</v>
      </c>
      <c r="AV232" s="13" t="s">
        <v>86</v>
      </c>
      <c r="AW232" s="13" t="s">
        <v>32</v>
      </c>
      <c r="AX232" s="13" t="s">
        <v>84</v>
      </c>
      <c r="AY232" s="244" t="s">
        <v>125</v>
      </c>
    </row>
    <row r="233" s="2" customFormat="1" ht="33" customHeight="1">
      <c r="A233" s="38"/>
      <c r="B233" s="39"/>
      <c r="C233" s="219" t="s">
        <v>314</v>
      </c>
      <c r="D233" s="219" t="s">
        <v>128</v>
      </c>
      <c r="E233" s="220" t="s">
        <v>315</v>
      </c>
      <c r="F233" s="221" t="s">
        <v>316</v>
      </c>
      <c r="G233" s="222" t="s">
        <v>312</v>
      </c>
      <c r="H233" s="223">
        <v>14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41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132</v>
      </c>
      <c r="AT233" s="231" t="s">
        <v>128</v>
      </c>
      <c r="AU233" s="231" t="s">
        <v>86</v>
      </c>
      <c r="AY233" s="17" t="s">
        <v>125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84</v>
      </c>
      <c r="BK233" s="232">
        <f>ROUND(I233*H233,2)</f>
        <v>0</v>
      </c>
      <c r="BL233" s="17" t="s">
        <v>132</v>
      </c>
      <c r="BM233" s="231" t="s">
        <v>317</v>
      </c>
    </row>
    <row r="234" s="13" customFormat="1">
      <c r="A234" s="13"/>
      <c r="B234" s="233"/>
      <c r="C234" s="234"/>
      <c r="D234" s="235" t="s">
        <v>134</v>
      </c>
      <c r="E234" s="236" t="s">
        <v>1</v>
      </c>
      <c r="F234" s="237" t="s">
        <v>212</v>
      </c>
      <c r="G234" s="234"/>
      <c r="H234" s="238">
        <v>14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134</v>
      </c>
      <c r="AU234" s="244" t="s">
        <v>86</v>
      </c>
      <c r="AV234" s="13" t="s">
        <v>86</v>
      </c>
      <c r="AW234" s="13" t="s">
        <v>32</v>
      </c>
      <c r="AX234" s="13" t="s">
        <v>84</v>
      </c>
      <c r="AY234" s="244" t="s">
        <v>125</v>
      </c>
    </row>
    <row r="235" s="2" customFormat="1" ht="24.15" customHeight="1">
      <c r="A235" s="38"/>
      <c r="B235" s="39"/>
      <c r="C235" s="219" t="s">
        <v>318</v>
      </c>
      <c r="D235" s="219" t="s">
        <v>128</v>
      </c>
      <c r="E235" s="220" t="s">
        <v>319</v>
      </c>
      <c r="F235" s="221" t="s">
        <v>320</v>
      </c>
      <c r="G235" s="222" t="s">
        <v>312</v>
      </c>
      <c r="H235" s="223">
        <v>4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41</v>
      </c>
      <c r="O235" s="91"/>
      <c r="P235" s="229">
        <f>O235*H235</f>
        <v>0</v>
      </c>
      <c r="Q235" s="229">
        <v>0.00069999999999999999</v>
      </c>
      <c r="R235" s="229">
        <f>Q235*H235</f>
        <v>0.0028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132</v>
      </c>
      <c r="AT235" s="231" t="s">
        <v>128</v>
      </c>
      <c r="AU235" s="231" t="s">
        <v>86</v>
      </c>
      <c r="AY235" s="17" t="s">
        <v>125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84</v>
      </c>
      <c r="BK235" s="232">
        <f>ROUND(I235*H235,2)</f>
        <v>0</v>
      </c>
      <c r="BL235" s="17" t="s">
        <v>132</v>
      </c>
      <c r="BM235" s="231" t="s">
        <v>321</v>
      </c>
    </row>
    <row r="236" s="13" customFormat="1">
      <c r="A236" s="13"/>
      <c r="B236" s="233"/>
      <c r="C236" s="234"/>
      <c r="D236" s="235" t="s">
        <v>134</v>
      </c>
      <c r="E236" s="236" t="s">
        <v>1</v>
      </c>
      <c r="F236" s="237" t="s">
        <v>322</v>
      </c>
      <c r="G236" s="234"/>
      <c r="H236" s="238">
        <v>4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134</v>
      </c>
      <c r="AU236" s="244" t="s">
        <v>86</v>
      </c>
      <c r="AV236" s="13" t="s">
        <v>86</v>
      </c>
      <c r="AW236" s="13" t="s">
        <v>32</v>
      </c>
      <c r="AX236" s="13" t="s">
        <v>84</v>
      </c>
      <c r="AY236" s="244" t="s">
        <v>125</v>
      </c>
    </row>
    <row r="237" s="2" customFormat="1" ht="24.15" customHeight="1">
      <c r="A237" s="38"/>
      <c r="B237" s="39"/>
      <c r="C237" s="256" t="s">
        <v>323</v>
      </c>
      <c r="D237" s="256" t="s">
        <v>242</v>
      </c>
      <c r="E237" s="257" t="s">
        <v>324</v>
      </c>
      <c r="F237" s="258" t="s">
        <v>325</v>
      </c>
      <c r="G237" s="259" t="s">
        <v>312</v>
      </c>
      <c r="H237" s="260">
        <v>4</v>
      </c>
      <c r="I237" s="261"/>
      <c r="J237" s="262">
        <f>ROUND(I237*H237,2)</f>
        <v>0</v>
      </c>
      <c r="K237" s="263"/>
      <c r="L237" s="264"/>
      <c r="M237" s="265" t="s">
        <v>1</v>
      </c>
      <c r="N237" s="266" t="s">
        <v>41</v>
      </c>
      <c r="O237" s="91"/>
      <c r="P237" s="229">
        <f>O237*H237</f>
        <v>0</v>
      </c>
      <c r="Q237" s="229">
        <v>0.0012999999999999999</v>
      </c>
      <c r="R237" s="229">
        <f>Q237*H237</f>
        <v>0.0051999999999999998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168</v>
      </c>
      <c r="AT237" s="231" t="s">
        <v>242</v>
      </c>
      <c r="AU237" s="231" t="s">
        <v>86</v>
      </c>
      <c r="AY237" s="17" t="s">
        <v>125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84</v>
      </c>
      <c r="BK237" s="232">
        <f>ROUND(I237*H237,2)</f>
        <v>0</v>
      </c>
      <c r="BL237" s="17" t="s">
        <v>132</v>
      </c>
      <c r="BM237" s="231" t="s">
        <v>326</v>
      </c>
    </row>
    <row r="238" s="13" customFormat="1">
      <c r="A238" s="13"/>
      <c r="B238" s="233"/>
      <c r="C238" s="234"/>
      <c r="D238" s="235" t="s">
        <v>134</v>
      </c>
      <c r="E238" s="236" t="s">
        <v>1</v>
      </c>
      <c r="F238" s="237" t="s">
        <v>132</v>
      </c>
      <c r="G238" s="234"/>
      <c r="H238" s="238">
        <v>4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134</v>
      </c>
      <c r="AU238" s="244" t="s">
        <v>86</v>
      </c>
      <c r="AV238" s="13" t="s">
        <v>86</v>
      </c>
      <c r="AW238" s="13" t="s">
        <v>32</v>
      </c>
      <c r="AX238" s="13" t="s">
        <v>84</v>
      </c>
      <c r="AY238" s="244" t="s">
        <v>125</v>
      </c>
    </row>
    <row r="239" s="2" customFormat="1" ht="24.15" customHeight="1">
      <c r="A239" s="38"/>
      <c r="B239" s="39"/>
      <c r="C239" s="219" t="s">
        <v>327</v>
      </c>
      <c r="D239" s="219" t="s">
        <v>128</v>
      </c>
      <c r="E239" s="220" t="s">
        <v>328</v>
      </c>
      <c r="F239" s="221" t="s">
        <v>329</v>
      </c>
      <c r="G239" s="222" t="s">
        <v>312</v>
      </c>
      <c r="H239" s="223">
        <v>2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41</v>
      </c>
      <c r="O239" s="91"/>
      <c r="P239" s="229">
        <f>O239*H239</f>
        <v>0</v>
      </c>
      <c r="Q239" s="229">
        <v>0.11241</v>
      </c>
      <c r="R239" s="229">
        <f>Q239*H239</f>
        <v>0.22481999999999999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132</v>
      </c>
      <c r="AT239" s="231" t="s">
        <v>128</v>
      </c>
      <c r="AU239" s="231" t="s">
        <v>86</v>
      </c>
      <c r="AY239" s="17" t="s">
        <v>125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132</v>
      </c>
      <c r="BM239" s="231" t="s">
        <v>330</v>
      </c>
    </row>
    <row r="240" s="13" customFormat="1">
      <c r="A240" s="13"/>
      <c r="B240" s="233"/>
      <c r="C240" s="234"/>
      <c r="D240" s="235" t="s">
        <v>134</v>
      </c>
      <c r="E240" s="236" t="s">
        <v>1</v>
      </c>
      <c r="F240" s="237" t="s">
        <v>86</v>
      </c>
      <c r="G240" s="234"/>
      <c r="H240" s="238">
        <v>2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134</v>
      </c>
      <c r="AU240" s="244" t="s">
        <v>86</v>
      </c>
      <c r="AV240" s="13" t="s">
        <v>86</v>
      </c>
      <c r="AW240" s="13" t="s">
        <v>32</v>
      </c>
      <c r="AX240" s="13" t="s">
        <v>84</v>
      </c>
      <c r="AY240" s="244" t="s">
        <v>125</v>
      </c>
    </row>
    <row r="241" s="2" customFormat="1" ht="21.75" customHeight="1">
      <c r="A241" s="38"/>
      <c r="B241" s="39"/>
      <c r="C241" s="256" t="s">
        <v>331</v>
      </c>
      <c r="D241" s="256" t="s">
        <v>242</v>
      </c>
      <c r="E241" s="257" t="s">
        <v>332</v>
      </c>
      <c r="F241" s="258" t="s">
        <v>333</v>
      </c>
      <c r="G241" s="259" t="s">
        <v>312</v>
      </c>
      <c r="H241" s="260">
        <v>2</v>
      </c>
      <c r="I241" s="261"/>
      <c r="J241" s="262">
        <f>ROUND(I241*H241,2)</f>
        <v>0</v>
      </c>
      <c r="K241" s="263"/>
      <c r="L241" s="264"/>
      <c r="M241" s="265" t="s">
        <v>1</v>
      </c>
      <c r="N241" s="266" t="s">
        <v>41</v>
      </c>
      <c r="O241" s="91"/>
      <c r="P241" s="229">
        <f>O241*H241</f>
        <v>0</v>
      </c>
      <c r="Q241" s="229">
        <v>0.0061000000000000004</v>
      </c>
      <c r="R241" s="229">
        <f>Q241*H241</f>
        <v>0.012200000000000001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168</v>
      </c>
      <c r="AT241" s="231" t="s">
        <v>242</v>
      </c>
      <c r="AU241" s="231" t="s">
        <v>86</v>
      </c>
      <c r="AY241" s="17" t="s">
        <v>125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84</v>
      </c>
      <c r="BK241" s="232">
        <f>ROUND(I241*H241,2)</f>
        <v>0</v>
      </c>
      <c r="BL241" s="17" t="s">
        <v>132</v>
      </c>
      <c r="BM241" s="231" t="s">
        <v>334</v>
      </c>
    </row>
    <row r="242" s="2" customFormat="1" ht="16.5" customHeight="1">
      <c r="A242" s="38"/>
      <c r="B242" s="39"/>
      <c r="C242" s="256" t="s">
        <v>335</v>
      </c>
      <c r="D242" s="256" t="s">
        <v>242</v>
      </c>
      <c r="E242" s="257" t="s">
        <v>336</v>
      </c>
      <c r="F242" s="258" t="s">
        <v>337</v>
      </c>
      <c r="G242" s="259" t="s">
        <v>312</v>
      </c>
      <c r="H242" s="260">
        <v>2</v>
      </c>
      <c r="I242" s="261"/>
      <c r="J242" s="262">
        <f>ROUND(I242*H242,2)</f>
        <v>0</v>
      </c>
      <c r="K242" s="263"/>
      <c r="L242" s="264"/>
      <c r="M242" s="265" t="s">
        <v>1</v>
      </c>
      <c r="N242" s="266" t="s">
        <v>41</v>
      </c>
      <c r="O242" s="91"/>
      <c r="P242" s="229">
        <f>O242*H242</f>
        <v>0</v>
      </c>
      <c r="Q242" s="229">
        <v>0.0030000000000000001</v>
      </c>
      <c r="R242" s="229">
        <f>Q242*H242</f>
        <v>0.0060000000000000001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168</v>
      </c>
      <c r="AT242" s="231" t="s">
        <v>242</v>
      </c>
      <c r="AU242" s="231" t="s">
        <v>86</v>
      </c>
      <c r="AY242" s="17" t="s">
        <v>125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84</v>
      </c>
      <c r="BK242" s="232">
        <f>ROUND(I242*H242,2)</f>
        <v>0</v>
      </c>
      <c r="BL242" s="17" t="s">
        <v>132</v>
      </c>
      <c r="BM242" s="231" t="s">
        <v>338</v>
      </c>
    </row>
    <row r="243" s="2" customFormat="1" ht="16.5" customHeight="1">
      <c r="A243" s="38"/>
      <c r="B243" s="39"/>
      <c r="C243" s="256" t="s">
        <v>339</v>
      </c>
      <c r="D243" s="256" t="s">
        <v>242</v>
      </c>
      <c r="E243" s="257" t="s">
        <v>340</v>
      </c>
      <c r="F243" s="258" t="s">
        <v>341</v>
      </c>
      <c r="G243" s="259" t="s">
        <v>312</v>
      </c>
      <c r="H243" s="260">
        <v>2</v>
      </c>
      <c r="I243" s="261"/>
      <c r="J243" s="262">
        <f>ROUND(I243*H243,2)</f>
        <v>0</v>
      </c>
      <c r="K243" s="263"/>
      <c r="L243" s="264"/>
      <c r="M243" s="265" t="s">
        <v>1</v>
      </c>
      <c r="N243" s="266" t="s">
        <v>41</v>
      </c>
      <c r="O243" s="91"/>
      <c r="P243" s="229">
        <f>O243*H243</f>
        <v>0</v>
      </c>
      <c r="Q243" s="229">
        <v>0.00010000000000000001</v>
      </c>
      <c r="R243" s="229">
        <f>Q243*H243</f>
        <v>0.00020000000000000001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168</v>
      </c>
      <c r="AT243" s="231" t="s">
        <v>242</v>
      </c>
      <c r="AU243" s="231" t="s">
        <v>86</v>
      </c>
      <c r="AY243" s="17" t="s">
        <v>125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84</v>
      </c>
      <c r="BK243" s="232">
        <f>ROUND(I243*H243,2)</f>
        <v>0</v>
      </c>
      <c r="BL243" s="17" t="s">
        <v>132</v>
      </c>
      <c r="BM243" s="231" t="s">
        <v>342</v>
      </c>
    </row>
    <row r="244" s="2" customFormat="1" ht="24.15" customHeight="1">
      <c r="A244" s="38"/>
      <c r="B244" s="39"/>
      <c r="C244" s="219" t="s">
        <v>343</v>
      </c>
      <c r="D244" s="219" t="s">
        <v>128</v>
      </c>
      <c r="E244" s="220" t="s">
        <v>344</v>
      </c>
      <c r="F244" s="221" t="s">
        <v>345</v>
      </c>
      <c r="G244" s="222" t="s">
        <v>164</v>
      </c>
      <c r="H244" s="223">
        <v>130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41</v>
      </c>
      <c r="O244" s="91"/>
      <c r="P244" s="229">
        <f>O244*H244</f>
        <v>0</v>
      </c>
      <c r="Q244" s="229">
        <v>0.00040000000000000002</v>
      </c>
      <c r="R244" s="229">
        <f>Q244*H244</f>
        <v>0.052000000000000005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132</v>
      </c>
      <c r="AT244" s="231" t="s">
        <v>128</v>
      </c>
      <c r="AU244" s="231" t="s">
        <v>86</v>
      </c>
      <c r="AY244" s="17" t="s">
        <v>125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84</v>
      </c>
      <c r="BK244" s="232">
        <f>ROUND(I244*H244,2)</f>
        <v>0</v>
      </c>
      <c r="BL244" s="17" t="s">
        <v>132</v>
      </c>
      <c r="BM244" s="231" t="s">
        <v>346</v>
      </c>
    </row>
    <row r="245" s="13" customFormat="1">
      <c r="A245" s="13"/>
      <c r="B245" s="233"/>
      <c r="C245" s="234"/>
      <c r="D245" s="235" t="s">
        <v>134</v>
      </c>
      <c r="E245" s="236" t="s">
        <v>1</v>
      </c>
      <c r="F245" s="237" t="s">
        <v>347</v>
      </c>
      <c r="G245" s="234"/>
      <c r="H245" s="238">
        <v>130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134</v>
      </c>
      <c r="AU245" s="244" t="s">
        <v>86</v>
      </c>
      <c r="AV245" s="13" t="s">
        <v>86</v>
      </c>
      <c r="AW245" s="13" t="s">
        <v>32</v>
      </c>
      <c r="AX245" s="13" t="s">
        <v>84</v>
      </c>
      <c r="AY245" s="244" t="s">
        <v>125</v>
      </c>
    </row>
    <row r="246" s="2" customFormat="1" ht="24.15" customHeight="1">
      <c r="A246" s="38"/>
      <c r="B246" s="39"/>
      <c r="C246" s="219" t="s">
        <v>348</v>
      </c>
      <c r="D246" s="219" t="s">
        <v>128</v>
      </c>
      <c r="E246" s="220" t="s">
        <v>349</v>
      </c>
      <c r="F246" s="221" t="s">
        <v>350</v>
      </c>
      <c r="G246" s="222" t="s">
        <v>164</v>
      </c>
      <c r="H246" s="223">
        <v>10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41</v>
      </c>
      <c r="O246" s="91"/>
      <c r="P246" s="229">
        <f>O246*H246</f>
        <v>0</v>
      </c>
      <c r="Q246" s="229">
        <v>0.00012999999999999999</v>
      </c>
      <c r="R246" s="229">
        <f>Q246*H246</f>
        <v>0.0012999999999999999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132</v>
      </c>
      <c r="AT246" s="231" t="s">
        <v>128</v>
      </c>
      <c r="AU246" s="231" t="s">
        <v>86</v>
      </c>
      <c r="AY246" s="17" t="s">
        <v>125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84</v>
      </c>
      <c r="BK246" s="232">
        <f>ROUND(I246*H246,2)</f>
        <v>0</v>
      </c>
      <c r="BL246" s="17" t="s">
        <v>132</v>
      </c>
      <c r="BM246" s="231" t="s">
        <v>351</v>
      </c>
    </row>
    <row r="247" s="13" customFormat="1">
      <c r="A247" s="13"/>
      <c r="B247" s="233"/>
      <c r="C247" s="234"/>
      <c r="D247" s="235" t="s">
        <v>134</v>
      </c>
      <c r="E247" s="236" t="s">
        <v>1</v>
      </c>
      <c r="F247" s="237" t="s">
        <v>177</v>
      </c>
      <c r="G247" s="234"/>
      <c r="H247" s="238">
        <v>10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134</v>
      </c>
      <c r="AU247" s="244" t="s">
        <v>86</v>
      </c>
      <c r="AV247" s="13" t="s">
        <v>86</v>
      </c>
      <c r="AW247" s="13" t="s">
        <v>32</v>
      </c>
      <c r="AX247" s="13" t="s">
        <v>84</v>
      </c>
      <c r="AY247" s="244" t="s">
        <v>125</v>
      </c>
    </row>
    <row r="248" s="2" customFormat="1" ht="24.15" customHeight="1">
      <c r="A248" s="38"/>
      <c r="B248" s="39"/>
      <c r="C248" s="219" t="s">
        <v>352</v>
      </c>
      <c r="D248" s="219" t="s">
        <v>128</v>
      </c>
      <c r="E248" s="220" t="s">
        <v>353</v>
      </c>
      <c r="F248" s="221" t="s">
        <v>354</v>
      </c>
      <c r="G248" s="222" t="s">
        <v>131</v>
      </c>
      <c r="H248" s="223">
        <v>26.399999999999999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41</v>
      </c>
      <c r="O248" s="91"/>
      <c r="P248" s="229">
        <f>O248*H248</f>
        <v>0</v>
      </c>
      <c r="Q248" s="229">
        <v>0.0016000000000000001</v>
      </c>
      <c r="R248" s="229">
        <f>Q248*H248</f>
        <v>0.04224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132</v>
      </c>
      <c r="AT248" s="231" t="s">
        <v>128</v>
      </c>
      <c r="AU248" s="231" t="s">
        <v>86</v>
      </c>
      <c r="AY248" s="17" t="s">
        <v>125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84</v>
      </c>
      <c r="BK248" s="232">
        <f>ROUND(I248*H248,2)</f>
        <v>0</v>
      </c>
      <c r="BL248" s="17" t="s">
        <v>132</v>
      </c>
      <c r="BM248" s="231" t="s">
        <v>355</v>
      </c>
    </row>
    <row r="249" s="13" customFormat="1">
      <c r="A249" s="13"/>
      <c r="B249" s="233"/>
      <c r="C249" s="234"/>
      <c r="D249" s="235" t="s">
        <v>134</v>
      </c>
      <c r="E249" s="236" t="s">
        <v>1</v>
      </c>
      <c r="F249" s="237" t="s">
        <v>356</v>
      </c>
      <c r="G249" s="234"/>
      <c r="H249" s="238">
        <v>26.399999999999999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134</v>
      </c>
      <c r="AU249" s="244" t="s">
        <v>86</v>
      </c>
      <c r="AV249" s="13" t="s">
        <v>86</v>
      </c>
      <c r="AW249" s="13" t="s">
        <v>32</v>
      </c>
      <c r="AX249" s="13" t="s">
        <v>84</v>
      </c>
      <c r="AY249" s="244" t="s">
        <v>125</v>
      </c>
    </row>
    <row r="250" s="2" customFormat="1" ht="16.5" customHeight="1">
      <c r="A250" s="38"/>
      <c r="B250" s="39"/>
      <c r="C250" s="219" t="s">
        <v>357</v>
      </c>
      <c r="D250" s="219" t="s">
        <v>128</v>
      </c>
      <c r="E250" s="220" t="s">
        <v>358</v>
      </c>
      <c r="F250" s="221" t="s">
        <v>359</v>
      </c>
      <c r="G250" s="222" t="s">
        <v>164</v>
      </c>
      <c r="H250" s="223">
        <v>140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41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132</v>
      </c>
      <c r="AT250" s="231" t="s">
        <v>128</v>
      </c>
      <c r="AU250" s="231" t="s">
        <v>86</v>
      </c>
      <c r="AY250" s="17" t="s">
        <v>125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84</v>
      </c>
      <c r="BK250" s="232">
        <f>ROUND(I250*H250,2)</f>
        <v>0</v>
      </c>
      <c r="BL250" s="17" t="s">
        <v>132</v>
      </c>
      <c r="BM250" s="231" t="s">
        <v>360</v>
      </c>
    </row>
    <row r="251" s="13" customFormat="1">
      <c r="A251" s="13"/>
      <c r="B251" s="233"/>
      <c r="C251" s="234"/>
      <c r="D251" s="235" t="s">
        <v>134</v>
      </c>
      <c r="E251" s="236" t="s">
        <v>1</v>
      </c>
      <c r="F251" s="237" t="s">
        <v>361</v>
      </c>
      <c r="G251" s="234"/>
      <c r="H251" s="238">
        <v>140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134</v>
      </c>
      <c r="AU251" s="244" t="s">
        <v>86</v>
      </c>
      <c r="AV251" s="13" t="s">
        <v>86</v>
      </c>
      <c r="AW251" s="13" t="s">
        <v>32</v>
      </c>
      <c r="AX251" s="13" t="s">
        <v>84</v>
      </c>
      <c r="AY251" s="244" t="s">
        <v>125</v>
      </c>
    </row>
    <row r="252" s="2" customFormat="1" ht="33" customHeight="1">
      <c r="A252" s="38"/>
      <c r="B252" s="39"/>
      <c r="C252" s="219" t="s">
        <v>362</v>
      </c>
      <c r="D252" s="219" t="s">
        <v>128</v>
      </c>
      <c r="E252" s="220" t="s">
        <v>363</v>
      </c>
      <c r="F252" s="221" t="s">
        <v>364</v>
      </c>
      <c r="G252" s="222" t="s">
        <v>164</v>
      </c>
      <c r="H252" s="223">
        <v>24.100000000000001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41</v>
      </c>
      <c r="O252" s="91"/>
      <c r="P252" s="229">
        <f>O252*H252</f>
        <v>0</v>
      </c>
      <c r="Q252" s="229">
        <v>0.11519</v>
      </c>
      <c r="R252" s="229">
        <f>Q252*H252</f>
        <v>2.7760790000000002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132</v>
      </c>
      <c r="AT252" s="231" t="s">
        <v>128</v>
      </c>
      <c r="AU252" s="231" t="s">
        <v>86</v>
      </c>
      <c r="AY252" s="17" t="s">
        <v>125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84</v>
      </c>
      <c r="BK252" s="232">
        <f>ROUND(I252*H252,2)</f>
        <v>0</v>
      </c>
      <c r="BL252" s="17" t="s">
        <v>132</v>
      </c>
      <c r="BM252" s="231" t="s">
        <v>365</v>
      </c>
    </row>
    <row r="253" s="13" customFormat="1">
      <c r="A253" s="13"/>
      <c r="B253" s="233"/>
      <c r="C253" s="234"/>
      <c r="D253" s="235" t="s">
        <v>134</v>
      </c>
      <c r="E253" s="236" t="s">
        <v>1</v>
      </c>
      <c r="F253" s="237" t="s">
        <v>366</v>
      </c>
      <c r="G253" s="234"/>
      <c r="H253" s="238">
        <v>24.100000000000001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134</v>
      </c>
      <c r="AU253" s="244" t="s">
        <v>86</v>
      </c>
      <c r="AV253" s="13" t="s">
        <v>86</v>
      </c>
      <c r="AW253" s="13" t="s">
        <v>32</v>
      </c>
      <c r="AX253" s="13" t="s">
        <v>84</v>
      </c>
      <c r="AY253" s="244" t="s">
        <v>125</v>
      </c>
    </row>
    <row r="254" s="2" customFormat="1" ht="16.5" customHeight="1">
      <c r="A254" s="38"/>
      <c r="B254" s="39"/>
      <c r="C254" s="256" t="s">
        <v>367</v>
      </c>
      <c r="D254" s="256" t="s">
        <v>242</v>
      </c>
      <c r="E254" s="257" t="s">
        <v>368</v>
      </c>
      <c r="F254" s="258" t="s">
        <v>369</v>
      </c>
      <c r="G254" s="259" t="s">
        <v>164</v>
      </c>
      <c r="H254" s="260">
        <v>3.1499999999999999</v>
      </c>
      <c r="I254" s="261"/>
      <c r="J254" s="262">
        <f>ROUND(I254*H254,2)</f>
        <v>0</v>
      </c>
      <c r="K254" s="263"/>
      <c r="L254" s="264"/>
      <c r="M254" s="265" t="s">
        <v>1</v>
      </c>
      <c r="N254" s="266" t="s">
        <v>41</v>
      </c>
      <c r="O254" s="91"/>
      <c r="P254" s="229">
        <f>O254*H254</f>
        <v>0</v>
      </c>
      <c r="Q254" s="229">
        <v>0.10199999999999999</v>
      </c>
      <c r="R254" s="229">
        <f>Q254*H254</f>
        <v>0.32129999999999997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168</v>
      </c>
      <c r="AT254" s="231" t="s">
        <v>242</v>
      </c>
      <c r="AU254" s="231" t="s">
        <v>86</v>
      </c>
      <c r="AY254" s="17" t="s">
        <v>125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84</v>
      </c>
      <c r="BK254" s="232">
        <f>ROUND(I254*H254,2)</f>
        <v>0</v>
      </c>
      <c r="BL254" s="17" t="s">
        <v>132</v>
      </c>
      <c r="BM254" s="231" t="s">
        <v>370</v>
      </c>
    </row>
    <row r="255" s="13" customFormat="1">
      <c r="A255" s="13"/>
      <c r="B255" s="233"/>
      <c r="C255" s="234"/>
      <c r="D255" s="235" t="s">
        <v>134</v>
      </c>
      <c r="E255" s="236" t="s">
        <v>1</v>
      </c>
      <c r="F255" s="237" t="s">
        <v>371</v>
      </c>
      <c r="G255" s="234"/>
      <c r="H255" s="238">
        <v>3.1499999999999999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134</v>
      </c>
      <c r="AU255" s="244" t="s">
        <v>86</v>
      </c>
      <c r="AV255" s="13" t="s">
        <v>86</v>
      </c>
      <c r="AW255" s="13" t="s">
        <v>32</v>
      </c>
      <c r="AX255" s="13" t="s">
        <v>84</v>
      </c>
      <c r="AY255" s="244" t="s">
        <v>125</v>
      </c>
    </row>
    <row r="256" s="2" customFormat="1" ht="24.15" customHeight="1">
      <c r="A256" s="38"/>
      <c r="B256" s="39"/>
      <c r="C256" s="256" t="s">
        <v>372</v>
      </c>
      <c r="D256" s="256" t="s">
        <v>242</v>
      </c>
      <c r="E256" s="257" t="s">
        <v>373</v>
      </c>
      <c r="F256" s="258" t="s">
        <v>374</v>
      </c>
      <c r="G256" s="259" t="s">
        <v>164</v>
      </c>
      <c r="H256" s="260">
        <v>19.004999999999999</v>
      </c>
      <c r="I256" s="261"/>
      <c r="J256" s="262">
        <f>ROUND(I256*H256,2)</f>
        <v>0</v>
      </c>
      <c r="K256" s="263"/>
      <c r="L256" s="264"/>
      <c r="M256" s="265" t="s">
        <v>1</v>
      </c>
      <c r="N256" s="266" t="s">
        <v>41</v>
      </c>
      <c r="O256" s="91"/>
      <c r="P256" s="229">
        <f>O256*H256</f>
        <v>0</v>
      </c>
      <c r="Q256" s="229">
        <v>0.048300000000000003</v>
      </c>
      <c r="R256" s="229">
        <f>Q256*H256</f>
        <v>0.91794149999999997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168</v>
      </c>
      <c r="AT256" s="231" t="s">
        <v>242</v>
      </c>
      <c r="AU256" s="231" t="s">
        <v>86</v>
      </c>
      <c r="AY256" s="17" t="s">
        <v>125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84</v>
      </c>
      <c r="BK256" s="232">
        <f>ROUND(I256*H256,2)</f>
        <v>0</v>
      </c>
      <c r="BL256" s="17" t="s">
        <v>132</v>
      </c>
      <c r="BM256" s="231" t="s">
        <v>375</v>
      </c>
    </row>
    <row r="257" s="13" customFormat="1">
      <c r="A257" s="13"/>
      <c r="B257" s="233"/>
      <c r="C257" s="234"/>
      <c r="D257" s="235" t="s">
        <v>134</v>
      </c>
      <c r="E257" s="236" t="s">
        <v>1</v>
      </c>
      <c r="F257" s="237" t="s">
        <v>376</v>
      </c>
      <c r="G257" s="234"/>
      <c r="H257" s="238">
        <v>19.004999999999999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134</v>
      </c>
      <c r="AU257" s="244" t="s">
        <v>86</v>
      </c>
      <c r="AV257" s="13" t="s">
        <v>86</v>
      </c>
      <c r="AW257" s="13" t="s">
        <v>32</v>
      </c>
      <c r="AX257" s="13" t="s">
        <v>84</v>
      </c>
      <c r="AY257" s="244" t="s">
        <v>125</v>
      </c>
    </row>
    <row r="258" s="2" customFormat="1" ht="24.15" customHeight="1">
      <c r="A258" s="38"/>
      <c r="B258" s="39"/>
      <c r="C258" s="256" t="s">
        <v>377</v>
      </c>
      <c r="D258" s="256" t="s">
        <v>242</v>
      </c>
      <c r="E258" s="257" t="s">
        <v>378</v>
      </c>
      <c r="F258" s="258" t="s">
        <v>379</v>
      </c>
      <c r="G258" s="259" t="s">
        <v>164</v>
      </c>
      <c r="H258" s="260">
        <v>3.1499999999999999</v>
      </c>
      <c r="I258" s="261"/>
      <c r="J258" s="262">
        <f>ROUND(I258*H258,2)</f>
        <v>0</v>
      </c>
      <c r="K258" s="263"/>
      <c r="L258" s="264"/>
      <c r="M258" s="265" t="s">
        <v>1</v>
      </c>
      <c r="N258" s="266" t="s">
        <v>41</v>
      </c>
      <c r="O258" s="91"/>
      <c r="P258" s="229">
        <f>O258*H258</f>
        <v>0</v>
      </c>
      <c r="Q258" s="229">
        <v>0.065670000000000006</v>
      </c>
      <c r="R258" s="229">
        <f>Q258*H258</f>
        <v>0.2068605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168</v>
      </c>
      <c r="AT258" s="231" t="s">
        <v>242</v>
      </c>
      <c r="AU258" s="231" t="s">
        <v>86</v>
      </c>
      <c r="AY258" s="17" t="s">
        <v>125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84</v>
      </c>
      <c r="BK258" s="232">
        <f>ROUND(I258*H258,2)</f>
        <v>0</v>
      </c>
      <c r="BL258" s="17" t="s">
        <v>132</v>
      </c>
      <c r="BM258" s="231" t="s">
        <v>380</v>
      </c>
    </row>
    <row r="259" s="13" customFormat="1">
      <c r="A259" s="13"/>
      <c r="B259" s="233"/>
      <c r="C259" s="234"/>
      <c r="D259" s="235" t="s">
        <v>134</v>
      </c>
      <c r="E259" s="236" t="s">
        <v>1</v>
      </c>
      <c r="F259" s="237" t="s">
        <v>371</v>
      </c>
      <c r="G259" s="234"/>
      <c r="H259" s="238">
        <v>3.1499999999999999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134</v>
      </c>
      <c r="AU259" s="244" t="s">
        <v>86</v>
      </c>
      <c r="AV259" s="13" t="s">
        <v>86</v>
      </c>
      <c r="AW259" s="13" t="s">
        <v>32</v>
      </c>
      <c r="AX259" s="13" t="s">
        <v>84</v>
      </c>
      <c r="AY259" s="244" t="s">
        <v>125</v>
      </c>
    </row>
    <row r="260" s="2" customFormat="1" ht="24.15" customHeight="1">
      <c r="A260" s="38"/>
      <c r="B260" s="39"/>
      <c r="C260" s="219" t="s">
        <v>381</v>
      </c>
      <c r="D260" s="219" t="s">
        <v>128</v>
      </c>
      <c r="E260" s="220" t="s">
        <v>382</v>
      </c>
      <c r="F260" s="221" t="s">
        <v>383</v>
      </c>
      <c r="G260" s="222" t="s">
        <v>164</v>
      </c>
      <c r="H260" s="223">
        <v>22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41</v>
      </c>
      <c r="O260" s="91"/>
      <c r="P260" s="229">
        <f>O260*H260</f>
        <v>0</v>
      </c>
      <c r="Q260" s="229">
        <v>0.12095</v>
      </c>
      <c r="R260" s="229">
        <f>Q260*H260</f>
        <v>2.6608999999999998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132</v>
      </c>
      <c r="AT260" s="231" t="s">
        <v>128</v>
      </c>
      <c r="AU260" s="231" t="s">
        <v>86</v>
      </c>
      <c r="AY260" s="17" t="s">
        <v>125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84</v>
      </c>
      <c r="BK260" s="232">
        <f>ROUND(I260*H260,2)</f>
        <v>0</v>
      </c>
      <c r="BL260" s="17" t="s">
        <v>132</v>
      </c>
      <c r="BM260" s="231" t="s">
        <v>384</v>
      </c>
    </row>
    <row r="261" s="13" customFormat="1">
      <c r="A261" s="13"/>
      <c r="B261" s="233"/>
      <c r="C261" s="234"/>
      <c r="D261" s="235" t="s">
        <v>134</v>
      </c>
      <c r="E261" s="236" t="s">
        <v>1</v>
      </c>
      <c r="F261" s="237" t="s">
        <v>271</v>
      </c>
      <c r="G261" s="234"/>
      <c r="H261" s="238">
        <v>22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134</v>
      </c>
      <c r="AU261" s="244" t="s">
        <v>86</v>
      </c>
      <c r="AV261" s="13" t="s">
        <v>86</v>
      </c>
      <c r="AW261" s="13" t="s">
        <v>32</v>
      </c>
      <c r="AX261" s="13" t="s">
        <v>84</v>
      </c>
      <c r="AY261" s="244" t="s">
        <v>125</v>
      </c>
    </row>
    <row r="262" s="2" customFormat="1" ht="24.15" customHeight="1">
      <c r="A262" s="38"/>
      <c r="B262" s="39"/>
      <c r="C262" s="256" t="s">
        <v>385</v>
      </c>
      <c r="D262" s="256" t="s">
        <v>242</v>
      </c>
      <c r="E262" s="257" t="s">
        <v>386</v>
      </c>
      <c r="F262" s="258" t="s">
        <v>387</v>
      </c>
      <c r="G262" s="259" t="s">
        <v>312</v>
      </c>
      <c r="H262" s="260">
        <v>23.562000000000001</v>
      </c>
      <c r="I262" s="261"/>
      <c r="J262" s="262">
        <f>ROUND(I262*H262,2)</f>
        <v>0</v>
      </c>
      <c r="K262" s="263"/>
      <c r="L262" s="264"/>
      <c r="M262" s="265" t="s">
        <v>1</v>
      </c>
      <c r="N262" s="266" t="s">
        <v>41</v>
      </c>
      <c r="O262" s="91"/>
      <c r="P262" s="229">
        <f>O262*H262</f>
        <v>0</v>
      </c>
      <c r="Q262" s="229">
        <v>0.023</v>
      </c>
      <c r="R262" s="229">
        <f>Q262*H262</f>
        <v>0.54192600000000002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168</v>
      </c>
      <c r="AT262" s="231" t="s">
        <v>242</v>
      </c>
      <c r="AU262" s="231" t="s">
        <v>86</v>
      </c>
      <c r="AY262" s="17" t="s">
        <v>125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132</v>
      </c>
      <c r="BM262" s="231" t="s">
        <v>388</v>
      </c>
    </row>
    <row r="263" s="13" customFormat="1">
      <c r="A263" s="13"/>
      <c r="B263" s="233"/>
      <c r="C263" s="234"/>
      <c r="D263" s="235" t="s">
        <v>134</v>
      </c>
      <c r="E263" s="236" t="s">
        <v>1</v>
      </c>
      <c r="F263" s="237" t="s">
        <v>389</v>
      </c>
      <c r="G263" s="234"/>
      <c r="H263" s="238">
        <v>23.100000000000001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134</v>
      </c>
      <c r="AU263" s="244" t="s">
        <v>86</v>
      </c>
      <c r="AV263" s="13" t="s">
        <v>86</v>
      </c>
      <c r="AW263" s="13" t="s">
        <v>32</v>
      </c>
      <c r="AX263" s="13" t="s">
        <v>84</v>
      </c>
      <c r="AY263" s="244" t="s">
        <v>125</v>
      </c>
    </row>
    <row r="264" s="13" customFormat="1">
      <c r="A264" s="13"/>
      <c r="B264" s="233"/>
      <c r="C264" s="234"/>
      <c r="D264" s="235" t="s">
        <v>134</v>
      </c>
      <c r="E264" s="234"/>
      <c r="F264" s="237" t="s">
        <v>390</v>
      </c>
      <c r="G264" s="234"/>
      <c r="H264" s="238">
        <v>23.562000000000001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134</v>
      </c>
      <c r="AU264" s="244" t="s">
        <v>86</v>
      </c>
      <c r="AV264" s="13" t="s">
        <v>86</v>
      </c>
      <c r="AW264" s="13" t="s">
        <v>4</v>
      </c>
      <c r="AX264" s="13" t="s">
        <v>84</v>
      </c>
      <c r="AY264" s="244" t="s">
        <v>125</v>
      </c>
    </row>
    <row r="265" s="2" customFormat="1" ht="33" customHeight="1">
      <c r="A265" s="38"/>
      <c r="B265" s="39"/>
      <c r="C265" s="219" t="s">
        <v>391</v>
      </c>
      <c r="D265" s="219" t="s">
        <v>128</v>
      </c>
      <c r="E265" s="220" t="s">
        <v>392</v>
      </c>
      <c r="F265" s="221" t="s">
        <v>393</v>
      </c>
      <c r="G265" s="222" t="s">
        <v>164</v>
      </c>
      <c r="H265" s="223">
        <v>25.030000000000001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41</v>
      </c>
      <c r="O265" s="91"/>
      <c r="P265" s="229">
        <f>O265*H265</f>
        <v>0</v>
      </c>
      <c r="Q265" s="229">
        <v>0.1295</v>
      </c>
      <c r="R265" s="229">
        <f>Q265*H265</f>
        <v>3.2413850000000002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132</v>
      </c>
      <c r="AT265" s="231" t="s">
        <v>128</v>
      </c>
      <c r="AU265" s="231" t="s">
        <v>86</v>
      </c>
      <c r="AY265" s="17" t="s">
        <v>125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84</v>
      </c>
      <c r="BK265" s="232">
        <f>ROUND(I265*H265,2)</f>
        <v>0</v>
      </c>
      <c r="BL265" s="17" t="s">
        <v>132</v>
      </c>
      <c r="BM265" s="231" t="s">
        <v>394</v>
      </c>
    </row>
    <row r="266" s="13" customFormat="1">
      <c r="A266" s="13"/>
      <c r="B266" s="233"/>
      <c r="C266" s="234"/>
      <c r="D266" s="235" t="s">
        <v>134</v>
      </c>
      <c r="E266" s="236" t="s">
        <v>1</v>
      </c>
      <c r="F266" s="237" t="s">
        <v>395</v>
      </c>
      <c r="G266" s="234"/>
      <c r="H266" s="238">
        <v>10.33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134</v>
      </c>
      <c r="AU266" s="244" t="s">
        <v>86</v>
      </c>
      <c r="AV266" s="13" t="s">
        <v>86</v>
      </c>
      <c r="AW266" s="13" t="s">
        <v>32</v>
      </c>
      <c r="AX266" s="13" t="s">
        <v>76</v>
      </c>
      <c r="AY266" s="244" t="s">
        <v>125</v>
      </c>
    </row>
    <row r="267" s="13" customFormat="1">
      <c r="A267" s="13"/>
      <c r="B267" s="233"/>
      <c r="C267" s="234"/>
      <c r="D267" s="235" t="s">
        <v>134</v>
      </c>
      <c r="E267" s="236" t="s">
        <v>1</v>
      </c>
      <c r="F267" s="237" t="s">
        <v>396</v>
      </c>
      <c r="G267" s="234"/>
      <c r="H267" s="238">
        <v>11.5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134</v>
      </c>
      <c r="AU267" s="244" t="s">
        <v>86</v>
      </c>
      <c r="AV267" s="13" t="s">
        <v>86</v>
      </c>
      <c r="AW267" s="13" t="s">
        <v>32</v>
      </c>
      <c r="AX267" s="13" t="s">
        <v>76</v>
      </c>
      <c r="AY267" s="244" t="s">
        <v>125</v>
      </c>
    </row>
    <row r="268" s="13" customFormat="1">
      <c r="A268" s="13"/>
      <c r="B268" s="233"/>
      <c r="C268" s="234"/>
      <c r="D268" s="235" t="s">
        <v>134</v>
      </c>
      <c r="E268" s="236" t="s">
        <v>1</v>
      </c>
      <c r="F268" s="237" t="s">
        <v>397</v>
      </c>
      <c r="G268" s="234"/>
      <c r="H268" s="238">
        <v>3.2000000000000002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134</v>
      </c>
      <c r="AU268" s="244" t="s">
        <v>86</v>
      </c>
      <c r="AV268" s="13" t="s">
        <v>86</v>
      </c>
      <c r="AW268" s="13" t="s">
        <v>32</v>
      </c>
      <c r="AX268" s="13" t="s">
        <v>76</v>
      </c>
      <c r="AY268" s="244" t="s">
        <v>125</v>
      </c>
    </row>
    <row r="269" s="14" customFormat="1">
      <c r="A269" s="14"/>
      <c r="B269" s="245"/>
      <c r="C269" s="246"/>
      <c r="D269" s="235" t="s">
        <v>134</v>
      </c>
      <c r="E269" s="247" t="s">
        <v>1</v>
      </c>
      <c r="F269" s="248" t="s">
        <v>151</v>
      </c>
      <c r="G269" s="246"/>
      <c r="H269" s="249">
        <v>25.029999999999998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134</v>
      </c>
      <c r="AU269" s="255" t="s">
        <v>86</v>
      </c>
      <c r="AV269" s="14" t="s">
        <v>132</v>
      </c>
      <c r="AW269" s="14" t="s">
        <v>32</v>
      </c>
      <c r="AX269" s="14" t="s">
        <v>84</v>
      </c>
      <c r="AY269" s="255" t="s">
        <v>125</v>
      </c>
    </row>
    <row r="270" s="2" customFormat="1" ht="16.5" customHeight="1">
      <c r="A270" s="38"/>
      <c r="B270" s="39"/>
      <c r="C270" s="256" t="s">
        <v>398</v>
      </c>
      <c r="D270" s="256" t="s">
        <v>242</v>
      </c>
      <c r="E270" s="257" t="s">
        <v>399</v>
      </c>
      <c r="F270" s="258" t="s">
        <v>400</v>
      </c>
      <c r="G270" s="259" t="s">
        <v>164</v>
      </c>
      <c r="H270" s="260">
        <v>26.282</v>
      </c>
      <c r="I270" s="261"/>
      <c r="J270" s="262">
        <f>ROUND(I270*H270,2)</f>
        <v>0</v>
      </c>
      <c r="K270" s="263"/>
      <c r="L270" s="264"/>
      <c r="M270" s="265" t="s">
        <v>1</v>
      </c>
      <c r="N270" s="266" t="s">
        <v>41</v>
      </c>
      <c r="O270" s="91"/>
      <c r="P270" s="229">
        <f>O270*H270</f>
        <v>0</v>
      </c>
      <c r="Q270" s="229">
        <v>0.056120000000000003</v>
      </c>
      <c r="R270" s="229">
        <f>Q270*H270</f>
        <v>1.4749458400000002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168</v>
      </c>
      <c r="AT270" s="231" t="s">
        <v>242</v>
      </c>
      <c r="AU270" s="231" t="s">
        <v>86</v>
      </c>
      <c r="AY270" s="17" t="s">
        <v>125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84</v>
      </c>
      <c r="BK270" s="232">
        <f>ROUND(I270*H270,2)</f>
        <v>0</v>
      </c>
      <c r="BL270" s="17" t="s">
        <v>132</v>
      </c>
      <c r="BM270" s="231" t="s">
        <v>401</v>
      </c>
    </row>
    <row r="271" s="13" customFormat="1">
      <c r="A271" s="13"/>
      <c r="B271" s="233"/>
      <c r="C271" s="234"/>
      <c r="D271" s="235" t="s">
        <v>134</v>
      </c>
      <c r="E271" s="236" t="s">
        <v>1</v>
      </c>
      <c r="F271" s="237" t="s">
        <v>402</v>
      </c>
      <c r="G271" s="234"/>
      <c r="H271" s="238">
        <v>26.282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134</v>
      </c>
      <c r="AU271" s="244" t="s">
        <v>86</v>
      </c>
      <c r="AV271" s="13" t="s">
        <v>86</v>
      </c>
      <c r="AW271" s="13" t="s">
        <v>32</v>
      </c>
      <c r="AX271" s="13" t="s">
        <v>84</v>
      </c>
      <c r="AY271" s="244" t="s">
        <v>125</v>
      </c>
    </row>
    <row r="272" s="2" customFormat="1" ht="37.8" customHeight="1">
      <c r="A272" s="38"/>
      <c r="B272" s="39"/>
      <c r="C272" s="219" t="s">
        <v>403</v>
      </c>
      <c r="D272" s="219" t="s">
        <v>128</v>
      </c>
      <c r="E272" s="220" t="s">
        <v>404</v>
      </c>
      <c r="F272" s="221" t="s">
        <v>405</v>
      </c>
      <c r="G272" s="222" t="s">
        <v>188</v>
      </c>
      <c r="H272" s="223">
        <v>4.4219999999999997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41</v>
      </c>
      <c r="O272" s="91"/>
      <c r="P272" s="229">
        <f>O272*H272</f>
        <v>0</v>
      </c>
      <c r="Q272" s="229">
        <v>2.2563399999999998</v>
      </c>
      <c r="R272" s="229">
        <f>Q272*H272</f>
        <v>9.9775354799999985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132</v>
      </c>
      <c r="AT272" s="231" t="s">
        <v>128</v>
      </c>
      <c r="AU272" s="231" t="s">
        <v>86</v>
      </c>
      <c r="AY272" s="17" t="s">
        <v>125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84</v>
      </c>
      <c r="BK272" s="232">
        <f>ROUND(I272*H272,2)</f>
        <v>0</v>
      </c>
      <c r="BL272" s="17" t="s">
        <v>132</v>
      </c>
      <c r="BM272" s="231" t="s">
        <v>406</v>
      </c>
    </row>
    <row r="273" s="13" customFormat="1">
      <c r="A273" s="13"/>
      <c r="B273" s="233"/>
      <c r="C273" s="234"/>
      <c r="D273" s="235" t="s">
        <v>134</v>
      </c>
      <c r="E273" s="236" t="s">
        <v>1</v>
      </c>
      <c r="F273" s="237" t="s">
        <v>407</v>
      </c>
      <c r="G273" s="234"/>
      <c r="H273" s="238">
        <v>4.4219999999999997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134</v>
      </c>
      <c r="AU273" s="244" t="s">
        <v>86</v>
      </c>
      <c r="AV273" s="13" t="s">
        <v>86</v>
      </c>
      <c r="AW273" s="13" t="s">
        <v>32</v>
      </c>
      <c r="AX273" s="13" t="s">
        <v>84</v>
      </c>
      <c r="AY273" s="244" t="s">
        <v>125</v>
      </c>
    </row>
    <row r="274" s="2" customFormat="1" ht="24.15" customHeight="1">
      <c r="A274" s="38"/>
      <c r="B274" s="39"/>
      <c r="C274" s="219" t="s">
        <v>408</v>
      </c>
      <c r="D274" s="219" t="s">
        <v>128</v>
      </c>
      <c r="E274" s="220" t="s">
        <v>409</v>
      </c>
      <c r="F274" s="221" t="s">
        <v>410</v>
      </c>
      <c r="G274" s="222" t="s">
        <v>164</v>
      </c>
      <c r="H274" s="223">
        <v>34.5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41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132</v>
      </c>
      <c r="AT274" s="231" t="s">
        <v>128</v>
      </c>
      <c r="AU274" s="231" t="s">
        <v>86</v>
      </c>
      <c r="AY274" s="17" t="s">
        <v>125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84</v>
      </c>
      <c r="BK274" s="232">
        <f>ROUND(I274*H274,2)</f>
        <v>0</v>
      </c>
      <c r="BL274" s="17" t="s">
        <v>132</v>
      </c>
      <c r="BM274" s="231" t="s">
        <v>411</v>
      </c>
    </row>
    <row r="275" s="13" customFormat="1">
      <c r="A275" s="13"/>
      <c r="B275" s="233"/>
      <c r="C275" s="234"/>
      <c r="D275" s="235" t="s">
        <v>134</v>
      </c>
      <c r="E275" s="236" t="s">
        <v>1</v>
      </c>
      <c r="F275" s="237" t="s">
        <v>412</v>
      </c>
      <c r="G275" s="234"/>
      <c r="H275" s="238">
        <v>34.5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134</v>
      </c>
      <c r="AU275" s="244" t="s">
        <v>86</v>
      </c>
      <c r="AV275" s="13" t="s">
        <v>86</v>
      </c>
      <c r="AW275" s="13" t="s">
        <v>32</v>
      </c>
      <c r="AX275" s="13" t="s">
        <v>84</v>
      </c>
      <c r="AY275" s="244" t="s">
        <v>125</v>
      </c>
    </row>
    <row r="276" s="2" customFormat="1" ht="16.5" customHeight="1">
      <c r="A276" s="38"/>
      <c r="B276" s="39"/>
      <c r="C276" s="219" t="s">
        <v>413</v>
      </c>
      <c r="D276" s="219" t="s">
        <v>128</v>
      </c>
      <c r="E276" s="220" t="s">
        <v>414</v>
      </c>
      <c r="F276" s="221" t="s">
        <v>415</v>
      </c>
      <c r="G276" s="222" t="s">
        <v>131</v>
      </c>
      <c r="H276" s="223">
        <v>660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41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0.01</v>
      </c>
      <c r="T276" s="230">
        <f>S276*H276</f>
        <v>6.6000000000000005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132</v>
      </c>
      <c r="AT276" s="231" t="s">
        <v>128</v>
      </c>
      <c r="AU276" s="231" t="s">
        <v>86</v>
      </c>
      <c r="AY276" s="17" t="s">
        <v>125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84</v>
      </c>
      <c r="BK276" s="232">
        <f>ROUND(I276*H276,2)</f>
        <v>0</v>
      </c>
      <c r="BL276" s="17" t="s">
        <v>132</v>
      </c>
      <c r="BM276" s="231" t="s">
        <v>416</v>
      </c>
    </row>
    <row r="277" s="13" customFormat="1">
      <c r="A277" s="13"/>
      <c r="B277" s="233"/>
      <c r="C277" s="234"/>
      <c r="D277" s="235" t="s">
        <v>134</v>
      </c>
      <c r="E277" s="236" t="s">
        <v>1</v>
      </c>
      <c r="F277" s="237" t="s">
        <v>417</v>
      </c>
      <c r="G277" s="234"/>
      <c r="H277" s="238">
        <v>660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134</v>
      </c>
      <c r="AU277" s="244" t="s">
        <v>86</v>
      </c>
      <c r="AV277" s="13" t="s">
        <v>86</v>
      </c>
      <c r="AW277" s="13" t="s">
        <v>32</v>
      </c>
      <c r="AX277" s="13" t="s">
        <v>84</v>
      </c>
      <c r="AY277" s="244" t="s">
        <v>125</v>
      </c>
    </row>
    <row r="278" s="2" customFormat="1" ht="24.15" customHeight="1">
      <c r="A278" s="38"/>
      <c r="B278" s="39"/>
      <c r="C278" s="219" t="s">
        <v>418</v>
      </c>
      <c r="D278" s="219" t="s">
        <v>128</v>
      </c>
      <c r="E278" s="220" t="s">
        <v>419</v>
      </c>
      <c r="F278" s="221" t="s">
        <v>420</v>
      </c>
      <c r="G278" s="222" t="s">
        <v>131</v>
      </c>
      <c r="H278" s="223">
        <v>660</v>
      </c>
      <c r="I278" s="224"/>
      <c r="J278" s="225">
        <f>ROUND(I278*H278,2)</f>
        <v>0</v>
      </c>
      <c r="K278" s="226"/>
      <c r="L278" s="44"/>
      <c r="M278" s="227" t="s">
        <v>1</v>
      </c>
      <c r="N278" s="228" t="s">
        <v>41</v>
      </c>
      <c r="O278" s="91"/>
      <c r="P278" s="229">
        <f>O278*H278</f>
        <v>0</v>
      </c>
      <c r="Q278" s="229">
        <v>0</v>
      </c>
      <c r="R278" s="229">
        <f>Q278*H278</f>
        <v>0</v>
      </c>
      <c r="S278" s="229">
        <v>0.02</v>
      </c>
      <c r="T278" s="230">
        <f>S278*H278</f>
        <v>13.200000000000001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132</v>
      </c>
      <c r="AT278" s="231" t="s">
        <v>128</v>
      </c>
      <c r="AU278" s="231" t="s">
        <v>86</v>
      </c>
      <c r="AY278" s="17" t="s">
        <v>125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84</v>
      </c>
      <c r="BK278" s="232">
        <f>ROUND(I278*H278,2)</f>
        <v>0</v>
      </c>
      <c r="BL278" s="17" t="s">
        <v>132</v>
      </c>
      <c r="BM278" s="231" t="s">
        <v>421</v>
      </c>
    </row>
    <row r="279" s="13" customFormat="1">
      <c r="A279" s="13"/>
      <c r="B279" s="233"/>
      <c r="C279" s="234"/>
      <c r="D279" s="235" t="s">
        <v>134</v>
      </c>
      <c r="E279" s="236" t="s">
        <v>1</v>
      </c>
      <c r="F279" s="237" t="s">
        <v>417</v>
      </c>
      <c r="G279" s="234"/>
      <c r="H279" s="238">
        <v>660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134</v>
      </c>
      <c r="AU279" s="244" t="s">
        <v>86</v>
      </c>
      <c r="AV279" s="13" t="s">
        <v>86</v>
      </c>
      <c r="AW279" s="13" t="s">
        <v>32</v>
      </c>
      <c r="AX279" s="13" t="s">
        <v>84</v>
      </c>
      <c r="AY279" s="244" t="s">
        <v>125</v>
      </c>
    </row>
    <row r="280" s="2" customFormat="1" ht="37.8" customHeight="1">
      <c r="A280" s="38"/>
      <c r="B280" s="39"/>
      <c r="C280" s="219" t="s">
        <v>422</v>
      </c>
      <c r="D280" s="219" t="s">
        <v>128</v>
      </c>
      <c r="E280" s="220" t="s">
        <v>423</v>
      </c>
      <c r="F280" s="221" t="s">
        <v>424</v>
      </c>
      <c r="G280" s="222" t="s">
        <v>312</v>
      </c>
      <c r="H280" s="223">
        <v>2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41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132</v>
      </c>
      <c r="AT280" s="231" t="s">
        <v>128</v>
      </c>
      <c r="AU280" s="231" t="s">
        <v>86</v>
      </c>
      <c r="AY280" s="17" t="s">
        <v>125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84</v>
      </c>
      <c r="BK280" s="232">
        <f>ROUND(I280*H280,2)</f>
        <v>0</v>
      </c>
      <c r="BL280" s="17" t="s">
        <v>132</v>
      </c>
      <c r="BM280" s="231" t="s">
        <v>425</v>
      </c>
    </row>
    <row r="281" s="13" customFormat="1">
      <c r="A281" s="13"/>
      <c r="B281" s="233"/>
      <c r="C281" s="234"/>
      <c r="D281" s="235" t="s">
        <v>134</v>
      </c>
      <c r="E281" s="236" t="s">
        <v>1</v>
      </c>
      <c r="F281" s="237" t="s">
        <v>86</v>
      </c>
      <c r="G281" s="234"/>
      <c r="H281" s="238">
        <v>2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134</v>
      </c>
      <c r="AU281" s="244" t="s">
        <v>86</v>
      </c>
      <c r="AV281" s="13" t="s">
        <v>86</v>
      </c>
      <c r="AW281" s="13" t="s">
        <v>32</v>
      </c>
      <c r="AX281" s="13" t="s">
        <v>84</v>
      </c>
      <c r="AY281" s="244" t="s">
        <v>125</v>
      </c>
    </row>
    <row r="282" s="12" customFormat="1" ht="22.8" customHeight="1">
      <c r="A282" s="12"/>
      <c r="B282" s="203"/>
      <c r="C282" s="204"/>
      <c r="D282" s="205" t="s">
        <v>75</v>
      </c>
      <c r="E282" s="217" t="s">
        <v>426</v>
      </c>
      <c r="F282" s="217" t="s">
        <v>427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SUM(P283:P294)</f>
        <v>0</v>
      </c>
      <c r="Q282" s="211"/>
      <c r="R282" s="212">
        <f>SUM(R283:R294)</f>
        <v>0</v>
      </c>
      <c r="S282" s="211"/>
      <c r="T282" s="213">
        <f>SUM(T283:T294)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84</v>
      </c>
      <c r="AT282" s="215" t="s">
        <v>75</v>
      </c>
      <c r="AU282" s="215" t="s">
        <v>84</v>
      </c>
      <c r="AY282" s="214" t="s">
        <v>125</v>
      </c>
      <c r="BK282" s="216">
        <f>SUM(BK283:BK294)</f>
        <v>0</v>
      </c>
    </row>
    <row r="283" s="2" customFormat="1" ht="21.75" customHeight="1">
      <c r="A283" s="38"/>
      <c r="B283" s="39"/>
      <c r="C283" s="219" t="s">
        <v>428</v>
      </c>
      <c r="D283" s="219" t="s">
        <v>128</v>
      </c>
      <c r="E283" s="220" t="s">
        <v>429</v>
      </c>
      <c r="F283" s="221" t="s">
        <v>430</v>
      </c>
      <c r="G283" s="222" t="s">
        <v>431</v>
      </c>
      <c r="H283" s="223">
        <v>71.058000000000007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41</v>
      </c>
      <c r="O283" s="91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132</v>
      </c>
      <c r="AT283" s="231" t="s">
        <v>128</v>
      </c>
      <c r="AU283" s="231" t="s">
        <v>86</v>
      </c>
      <c r="AY283" s="17" t="s">
        <v>125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84</v>
      </c>
      <c r="BK283" s="232">
        <f>ROUND(I283*H283,2)</f>
        <v>0</v>
      </c>
      <c r="BL283" s="17" t="s">
        <v>132</v>
      </c>
      <c r="BM283" s="231" t="s">
        <v>432</v>
      </c>
    </row>
    <row r="284" s="13" customFormat="1">
      <c r="A284" s="13"/>
      <c r="B284" s="233"/>
      <c r="C284" s="234"/>
      <c r="D284" s="235" t="s">
        <v>134</v>
      </c>
      <c r="E284" s="236" t="s">
        <v>1</v>
      </c>
      <c r="F284" s="237" t="s">
        <v>433</v>
      </c>
      <c r="G284" s="234"/>
      <c r="H284" s="238">
        <v>71.058000000000007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134</v>
      </c>
      <c r="AU284" s="244" t="s">
        <v>86</v>
      </c>
      <c r="AV284" s="13" t="s">
        <v>86</v>
      </c>
      <c r="AW284" s="13" t="s">
        <v>32</v>
      </c>
      <c r="AX284" s="13" t="s">
        <v>84</v>
      </c>
      <c r="AY284" s="244" t="s">
        <v>125</v>
      </c>
    </row>
    <row r="285" s="2" customFormat="1" ht="24.15" customHeight="1">
      <c r="A285" s="38"/>
      <c r="B285" s="39"/>
      <c r="C285" s="219" t="s">
        <v>434</v>
      </c>
      <c r="D285" s="219" t="s">
        <v>128</v>
      </c>
      <c r="E285" s="220" t="s">
        <v>435</v>
      </c>
      <c r="F285" s="221" t="s">
        <v>436</v>
      </c>
      <c r="G285" s="222" t="s">
        <v>431</v>
      </c>
      <c r="H285" s="223">
        <v>994.81200000000001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41</v>
      </c>
      <c r="O285" s="91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132</v>
      </c>
      <c r="AT285" s="231" t="s">
        <v>128</v>
      </c>
      <c r="AU285" s="231" t="s">
        <v>86</v>
      </c>
      <c r="AY285" s="17" t="s">
        <v>125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84</v>
      </c>
      <c r="BK285" s="232">
        <f>ROUND(I285*H285,2)</f>
        <v>0</v>
      </c>
      <c r="BL285" s="17" t="s">
        <v>132</v>
      </c>
      <c r="BM285" s="231" t="s">
        <v>437</v>
      </c>
    </row>
    <row r="286" s="13" customFormat="1">
      <c r="A286" s="13"/>
      <c r="B286" s="233"/>
      <c r="C286" s="234"/>
      <c r="D286" s="235" t="s">
        <v>134</v>
      </c>
      <c r="E286" s="236" t="s">
        <v>1</v>
      </c>
      <c r="F286" s="237" t="s">
        <v>438</v>
      </c>
      <c r="G286" s="234"/>
      <c r="H286" s="238">
        <v>994.81200000000001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134</v>
      </c>
      <c r="AU286" s="244" t="s">
        <v>86</v>
      </c>
      <c r="AV286" s="13" t="s">
        <v>86</v>
      </c>
      <c r="AW286" s="13" t="s">
        <v>32</v>
      </c>
      <c r="AX286" s="13" t="s">
        <v>84</v>
      </c>
      <c r="AY286" s="244" t="s">
        <v>125</v>
      </c>
    </row>
    <row r="287" s="2" customFormat="1" ht="37.8" customHeight="1">
      <c r="A287" s="38"/>
      <c r="B287" s="39"/>
      <c r="C287" s="219" t="s">
        <v>439</v>
      </c>
      <c r="D287" s="219" t="s">
        <v>128</v>
      </c>
      <c r="E287" s="220" t="s">
        <v>440</v>
      </c>
      <c r="F287" s="221" t="s">
        <v>441</v>
      </c>
      <c r="G287" s="222" t="s">
        <v>431</v>
      </c>
      <c r="H287" s="223">
        <v>17.43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41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132</v>
      </c>
      <c r="AT287" s="231" t="s">
        <v>128</v>
      </c>
      <c r="AU287" s="231" t="s">
        <v>86</v>
      </c>
      <c r="AY287" s="17" t="s">
        <v>125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84</v>
      </c>
      <c r="BK287" s="232">
        <f>ROUND(I287*H287,2)</f>
        <v>0</v>
      </c>
      <c r="BL287" s="17" t="s">
        <v>132</v>
      </c>
      <c r="BM287" s="231" t="s">
        <v>442</v>
      </c>
    </row>
    <row r="288" s="13" customFormat="1">
      <c r="A288" s="13"/>
      <c r="B288" s="233"/>
      <c r="C288" s="234"/>
      <c r="D288" s="235" t="s">
        <v>134</v>
      </c>
      <c r="E288" s="236" t="s">
        <v>1</v>
      </c>
      <c r="F288" s="237" t="s">
        <v>443</v>
      </c>
      <c r="G288" s="234"/>
      <c r="H288" s="238">
        <v>17.43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134</v>
      </c>
      <c r="AU288" s="244" t="s">
        <v>86</v>
      </c>
      <c r="AV288" s="13" t="s">
        <v>86</v>
      </c>
      <c r="AW288" s="13" t="s">
        <v>32</v>
      </c>
      <c r="AX288" s="13" t="s">
        <v>84</v>
      </c>
      <c r="AY288" s="244" t="s">
        <v>125</v>
      </c>
    </row>
    <row r="289" s="2" customFormat="1" ht="33" customHeight="1">
      <c r="A289" s="38"/>
      <c r="B289" s="39"/>
      <c r="C289" s="219" t="s">
        <v>444</v>
      </c>
      <c r="D289" s="219" t="s">
        <v>128</v>
      </c>
      <c r="E289" s="220" t="s">
        <v>445</v>
      </c>
      <c r="F289" s="221" t="s">
        <v>446</v>
      </c>
      <c r="G289" s="222" t="s">
        <v>431</v>
      </c>
      <c r="H289" s="223">
        <v>10.797000000000001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41</v>
      </c>
      <c r="O289" s="91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132</v>
      </c>
      <c r="AT289" s="231" t="s">
        <v>128</v>
      </c>
      <c r="AU289" s="231" t="s">
        <v>86</v>
      </c>
      <c r="AY289" s="17" t="s">
        <v>125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84</v>
      </c>
      <c r="BK289" s="232">
        <f>ROUND(I289*H289,2)</f>
        <v>0</v>
      </c>
      <c r="BL289" s="17" t="s">
        <v>132</v>
      </c>
      <c r="BM289" s="231" t="s">
        <v>447</v>
      </c>
    </row>
    <row r="290" s="13" customFormat="1">
      <c r="A290" s="13"/>
      <c r="B290" s="233"/>
      <c r="C290" s="234"/>
      <c r="D290" s="235" t="s">
        <v>134</v>
      </c>
      <c r="E290" s="236" t="s">
        <v>1</v>
      </c>
      <c r="F290" s="237" t="s">
        <v>448</v>
      </c>
      <c r="G290" s="234"/>
      <c r="H290" s="238">
        <v>10.797000000000001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134</v>
      </c>
      <c r="AU290" s="244" t="s">
        <v>86</v>
      </c>
      <c r="AV290" s="13" t="s">
        <v>86</v>
      </c>
      <c r="AW290" s="13" t="s">
        <v>32</v>
      </c>
      <c r="AX290" s="13" t="s">
        <v>84</v>
      </c>
      <c r="AY290" s="244" t="s">
        <v>125</v>
      </c>
    </row>
    <row r="291" s="2" customFormat="1" ht="24.15" customHeight="1">
      <c r="A291" s="38"/>
      <c r="B291" s="39"/>
      <c r="C291" s="219" t="s">
        <v>449</v>
      </c>
      <c r="D291" s="219" t="s">
        <v>128</v>
      </c>
      <c r="E291" s="220" t="s">
        <v>450</v>
      </c>
      <c r="F291" s="221" t="s">
        <v>451</v>
      </c>
      <c r="G291" s="222" t="s">
        <v>431</v>
      </c>
      <c r="H291" s="223">
        <v>64.415999999999997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41</v>
      </c>
      <c r="O291" s="91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132</v>
      </c>
      <c r="AT291" s="231" t="s">
        <v>128</v>
      </c>
      <c r="AU291" s="231" t="s">
        <v>86</v>
      </c>
      <c r="AY291" s="17" t="s">
        <v>125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84</v>
      </c>
      <c r="BK291" s="232">
        <f>ROUND(I291*H291,2)</f>
        <v>0</v>
      </c>
      <c r="BL291" s="17" t="s">
        <v>132</v>
      </c>
      <c r="BM291" s="231" t="s">
        <v>452</v>
      </c>
    </row>
    <row r="292" s="13" customFormat="1">
      <c r="A292" s="13"/>
      <c r="B292" s="233"/>
      <c r="C292" s="234"/>
      <c r="D292" s="235" t="s">
        <v>134</v>
      </c>
      <c r="E292" s="236" t="s">
        <v>1</v>
      </c>
      <c r="F292" s="237" t="s">
        <v>453</v>
      </c>
      <c r="G292" s="234"/>
      <c r="H292" s="238">
        <v>64.415999999999997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134</v>
      </c>
      <c r="AU292" s="244" t="s">
        <v>86</v>
      </c>
      <c r="AV292" s="13" t="s">
        <v>86</v>
      </c>
      <c r="AW292" s="13" t="s">
        <v>32</v>
      </c>
      <c r="AX292" s="13" t="s">
        <v>84</v>
      </c>
      <c r="AY292" s="244" t="s">
        <v>125</v>
      </c>
    </row>
    <row r="293" s="2" customFormat="1" ht="37.8" customHeight="1">
      <c r="A293" s="38"/>
      <c r="B293" s="39"/>
      <c r="C293" s="219" t="s">
        <v>454</v>
      </c>
      <c r="D293" s="219" t="s">
        <v>128</v>
      </c>
      <c r="E293" s="220" t="s">
        <v>455</v>
      </c>
      <c r="F293" s="221" t="s">
        <v>456</v>
      </c>
      <c r="G293" s="222" t="s">
        <v>431</v>
      </c>
      <c r="H293" s="223">
        <v>31.216999999999999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41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132</v>
      </c>
      <c r="AT293" s="231" t="s">
        <v>128</v>
      </c>
      <c r="AU293" s="231" t="s">
        <v>86</v>
      </c>
      <c r="AY293" s="17" t="s">
        <v>125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84</v>
      </c>
      <c r="BK293" s="232">
        <f>ROUND(I293*H293,2)</f>
        <v>0</v>
      </c>
      <c r="BL293" s="17" t="s">
        <v>132</v>
      </c>
      <c r="BM293" s="231" t="s">
        <v>457</v>
      </c>
    </row>
    <row r="294" s="13" customFormat="1">
      <c r="A294" s="13"/>
      <c r="B294" s="233"/>
      <c r="C294" s="234"/>
      <c r="D294" s="235" t="s">
        <v>134</v>
      </c>
      <c r="E294" s="236" t="s">
        <v>1</v>
      </c>
      <c r="F294" s="237" t="s">
        <v>458</v>
      </c>
      <c r="G294" s="234"/>
      <c r="H294" s="238">
        <v>31.216999999999999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134</v>
      </c>
      <c r="AU294" s="244" t="s">
        <v>86</v>
      </c>
      <c r="AV294" s="13" t="s">
        <v>86</v>
      </c>
      <c r="AW294" s="13" t="s">
        <v>32</v>
      </c>
      <c r="AX294" s="13" t="s">
        <v>84</v>
      </c>
      <c r="AY294" s="244" t="s">
        <v>125</v>
      </c>
    </row>
    <row r="295" s="12" customFormat="1" ht="22.8" customHeight="1">
      <c r="A295" s="12"/>
      <c r="B295" s="203"/>
      <c r="C295" s="204"/>
      <c r="D295" s="205" t="s">
        <v>75</v>
      </c>
      <c r="E295" s="217" t="s">
        <v>459</v>
      </c>
      <c r="F295" s="217" t="s">
        <v>460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SUM(P296:P299)</f>
        <v>0</v>
      </c>
      <c r="Q295" s="211"/>
      <c r="R295" s="212">
        <f>SUM(R296:R299)</f>
        <v>0</v>
      </c>
      <c r="S295" s="211"/>
      <c r="T295" s="213">
        <f>SUM(T296:T299)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84</v>
      </c>
      <c r="AT295" s="215" t="s">
        <v>75</v>
      </c>
      <c r="AU295" s="215" t="s">
        <v>84</v>
      </c>
      <c r="AY295" s="214" t="s">
        <v>125</v>
      </c>
      <c r="BK295" s="216">
        <f>SUM(BK296:BK299)</f>
        <v>0</v>
      </c>
    </row>
    <row r="296" s="2" customFormat="1" ht="33" customHeight="1">
      <c r="A296" s="38"/>
      <c r="B296" s="39"/>
      <c r="C296" s="219" t="s">
        <v>461</v>
      </c>
      <c r="D296" s="219" t="s">
        <v>128</v>
      </c>
      <c r="E296" s="220" t="s">
        <v>462</v>
      </c>
      <c r="F296" s="221" t="s">
        <v>463</v>
      </c>
      <c r="G296" s="222" t="s">
        <v>431</v>
      </c>
      <c r="H296" s="223">
        <v>32.625999999999998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41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132</v>
      </c>
      <c r="AT296" s="231" t="s">
        <v>128</v>
      </c>
      <c r="AU296" s="231" t="s">
        <v>86</v>
      </c>
      <c r="AY296" s="17" t="s">
        <v>125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84</v>
      </c>
      <c r="BK296" s="232">
        <f>ROUND(I296*H296,2)</f>
        <v>0</v>
      </c>
      <c r="BL296" s="17" t="s">
        <v>132</v>
      </c>
      <c r="BM296" s="231" t="s">
        <v>464</v>
      </c>
    </row>
    <row r="297" s="13" customFormat="1">
      <c r="A297" s="13"/>
      <c r="B297" s="233"/>
      <c r="C297" s="234"/>
      <c r="D297" s="235" t="s">
        <v>134</v>
      </c>
      <c r="E297" s="236" t="s">
        <v>1</v>
      </c>
      <c r="F297" s="237" t="s">
        <v>465</v>
      </c>
      <c r="G297" s="234"/>
      <c r="H297" s="238">
        <v>32.625999999999998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134</v>
      </c>
      <c r="AU297" s="244" t="s">
        <v>86</v>
      </c>
      <c r="AV297" s="13" t="s">
        <v>86</v>
      </c>
      <c r="AW297" s="13" t="s">
        <v>32</v>
      </c>
      <c r="AX297" s="13" t="s">
        <v>84</v>
      </c>
      <c r="AY297" s="244" t="s">
        <v>125</v>
      </c>
    </row>
    <row r="298" s="2" customFormat="1" ht="33" customHeight="1">
      <c r="A298" s="38"/>
      <c r="B298" s="39"/>
      <c r="C298" s="219" t="s">
        <v>466</v>
      </c>
      <c r="D298" s="219" t="s">
        <v>128</v>
      </c>
      <c r="E298" s="220" t="s">
        <v>467</v>
      </c>
      <c r="F298" s="221" t="s">
        <v>468</v>
      </c>
      <c r="G298" s="222" t="s">
        <v>431</v>
      </c>
      <c r="H298" s="223">
        <v>32.625999999999998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41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132</v>
      </c>
      <c r="AT298" s="231" t="s">
        <v>128</v>
      </c>
      <c r="AU298" s="231" t="s">
        <v>86</v>
      </c>
      <c r="AY298" s="17" t="s">
        <v>125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84</v>
      </c>
      <c r="BK298" s="232">
        <f>ROUND(I298*H298,2)</f>
        <v>0</v>
      </c>
      <c r="BL298" s="17" t="s">
        <v>132</v>
      </c>
      <c r="BM298" s="231" t="s">
        <v>469</v>
      </c>
    </row>
    <row r="299" s="13" customFormat="1">
      <c r="A299" s="13"/>
      <c r="B299" s="233"/>
      <c r="C299" s="234"/>
      <c r="D299" s="235" t="s">
        <v>134</v>
      </c>
      <c r="E299" s="236" t="s">
        <v>1</v>
      </c>
      <c r="F299" s="237" t="s">
        <v>465</v>
      </c>
      <c r="G299" s="234"/>
      <c r="H299" s="238">
        <v>32.625999999999998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134</v>
      </c>
      <c r="AU299" s="244" t="s">
        <v>86</v>
      </c>
      <c r="AV299" s="13" t="s">
        <v>86</v>
      </c>
      <c r="AW299" s="13" t="s">
        <v>32</v>
      </c>
      <c r="AX299" s="13" t="s">
        <v>84</v>
      </c>
      <c r="AY299" s="244" t="s">
        <v>125</v>
      </c>
    </row>
    <row r="300" s="12" customFormat="1" ht="25.92" customHeight="1">
      <c r="A300" s="12"/>
      <c r="B300" s="203"/>
      <c r="C300" s="204"/>
      <c r="D300" s="205" t="s">
        <v>75</v>
      </c>
      <c r="E300" s="206" t="s">
        <v>470</v>
      </c>
      <c r="F300" s="206" t="s">
        <v>471</v>
      </c>
      <c r="G300" s="204"/>
      <c r="H300" s="204"/>
      <c r="I300" s="207"/>
      <c r="J300" s="208">
        <f>BK300</f>
        <v>0</v>
      </c>
      <c r="K300" s="204"/>
      <c r="L300" s="209"/>
      <c r="M300" s="210"/>
      <c r="N300" s="211"/>
      <c r="O300" s="211"/>
      <c r="P300" s="212">
        <f>P301+P307+P309+P311+P313</f>
        <v>0</v>
      </c>
      <c r="Q300" s="211"/>
      <c r="R300" s="212">
        <f>R301+R307+R309+R311+R313</f>
        <v>0</v>
      </c>
      <c r="S300" s="211"/>
      <c r="T300" s="213">
        <f>T301+T307+T309+T311+T313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4" t="s">
        <v>152</v>
      </c>
      <c r="AT300" s="215" t="s">
        <v>75</v>
      </c>
      <c r="AU300" s="215" t="s">
        <v>76</v>
      </c>
      <c r="AY300" s="214" t="s">
        <v>125</v>
      </c>
      <c r="BK300" s="216">
        <f>BK301+BK307+BK309+BK311+BK313</f>
        <v>0</v>
      </c>
    </row>
    <row r="301" s="12" customFormat="1" ht="22.8" customHeight="1">
      <c r="A301" s="12"/>
      <c r="B301" s="203"/>
      <c r="C301" s="204"/>
      <c r="D301" s="205" t="s">
        <v>75</v>
      </c>
      <c r="E301" s="217" t="s">
        <v>472</v>
      </c>
      <c r="F301" s="217" t="s">
        <v>473</v>
      </c>
      <c r="G301" s="204"/>
      <c r="H301" s="204"/>
      <c r="I301" s="207"/>
      <c r="J301" s="218">
        <f>BK301</f>
        <v>0</v>
      </c>
      <c r="K301" s="204"/>
      <c r="L301" s="209"/>
      <c r="M301" s="210"/>
      <c r="N301" s="211"/>
      <c r="O301" s="211"/>
      <c r="P301" s="212">
        <f>SUM(P302:P306)</f>
        <v>0</v>
      </c>
      <c r="Q301" s="211"/>
      <c r="R301" s="212">
        <f>SUM(R302:R306)</f>
        <v>0</v>
      </c>
      <c r="S301" s="211"/>
      <c r="T301" s="213">
        <f>SUM(T302:T306)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4" t="s">
        <v>152</v>
      </c>
      <c r="AT301" s="215" t="s">
        <v>75</v>
      </c>
      <c r="AU301" s="215" t="s">
        <v>84</v>
      </c>
      <c r="AY301" s="214" t="s">
        <v>125</v>
      </c>
      <c r="BK301" s="216">
        <f>SUM(BK302:BK306)</f>
        <v>0</v>
      </c>
    </row>
    <row r="302" s="2" customFormat="1" ht="16.5" customHeight="1">
      <c r="A302" s="38"/>
      <c r="B302" s="39"/>
      <c r="C302" s="219" t="s">
        <v>474</v>
      </c>
      <c r="D302" s="219" t="s">
        <v>128</v>
      </c>
      <c r="E302" s="220" t="s">
        <v>475</v>
      </c>
      <c r="F302" s="221" t="s">
        <v>476</v>
      </c>
      <c r="G302" s="222" t="s">
        <v>477</v>
      </c>
      <c r="H302" s="223">
        <v>1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41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478</v>
      </c>
      <c r="AT302" s="231" t="s">
        <v>128</v>
      </c>
      <c r="AU302" s="231" t="s">
        <v>86</v>
      </c>
      <c r="AY302" s="17" t="s">
        <v>125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84</v>
      </c>
      <c r="BK302" s="232">
        <f>ROUND(I302*H302,2)</f>
        <v>0</v>
      </c>
      <c r="BL302" s="17" t="s">
        <v>478</v>
      </c>
      <c r="BM302" s="231" t="s">
        <v>479</v>
      </c>
    </row>
    <row r="303" s="2" customFormat="1" ht="16.5" customHeight="1">
      <c r="A303" s="38"/>
      <c r="B303" s="39"/>
      <c r="C303" s="219" t="s">
        <v>480</v>
      </c>
      <c r="D303" s="219" t="s">
        <v>128</v>
      </c>
      <c r="E303" s="220" t="s">
        <v>481</v>
      </c>
      <c r="F303" s="221" t="s">
        <v>482</v>
      </c>
      <c r="G303" s="222" t="s">
        <v>477</v>
      </c>
      <c r="H303" s="223">
        <v>1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41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478</v>
      </c>
      <c r="AT303" s="231" t="s">
        <v>128</v>
      </c>
      <c r="AU303" s="231" t="s">
        <v>86</v>
      </c>
      <c r="AY303" s="17" t="s">
        <v>125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84</v>
      </c>
      <c r="BK303" s="232">
        <f>ROUND(I303*H303,2)</f>
        <v>0</v>
      </c>
      <c r="BL303" s="17" t="s">
        <v>478</v>
      </c>
      <c r="BM303" s="231" t="s">
        <v>483</v>
      </c>
    </row>
    <row r="304" s="2" customFormat="1" ht="21.75" customHeight="1">
      <c r="A304" s="38"/>
      <c r="B304" s="39"/>
      <c r="C304" s="219" t="s">
        <v>484</v>
      </c>
      <c r="D304" s="219" t="s">
        <v>128</v>
      </c>
      <c r="E304" s="220" t="s">
        <v>485</v>
      </c>
      <c r="F304" s="221" t="s">
        <v>486</v>
      </c>
      <c r="G304" s="222" t="s">
        <v>477</v>
      </c>
      <c r="H304" s="223">
        <v>1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41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478</v>
      </c>
      <c r="AT304" s="231" t="s">
        <v>128</v>
      </c>
      <c r="AU304" s="231" t="s">
        <v>86</v>
      </c>
      <c r="AY304" s="17" t="s">
        <v>125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84</v>
      </c>
      <c r="BK304" s="232">
        <f>ROUND(I304*H304,2)</f>
        <v>0</v>
      </c>
      <c r="BL304" s="17" t="s">
        <v>478</v>
      </c>
      <c r="BM304" s="231" t="s">
        <v>487</v>
      </c>
    </row>
    <row r="305" s="2" customFormat="1" ht="16.5" customHeight="1">
      <c r="A305" s="38"/>
      <c r="B305" s="39"/>
      <c r="C305" s="219" t="s">
        <v>488</v>
      </c>
      <c r="D305" s="219" t="s">
        <v>128</v>
      </c>
      <c r="E305" s="220" t="s">
        <v>489</v>
      </c>
      <c r="F305" s="221" t="s">
        <v>490</v>
      </c>
      <c r="G305" s="222" t="s">
        <v>477</v>
      </c>
      <c r="H305" s="223">
        <v>1</v>
      </c>
      <c r="I305" s="224"/>
      <c r="J305" s="225">
        <f>ROUND(I305*H305,2)</f>
        <v>0</v>
      </c>
      <c r="K305" s="226"/>
      <c r="L305" s="44"/>
      <c r="M305" s="227" t="s">
        <v>1</v>
      </c>
      <c r="N305" s="228" t="s">
        <v>41</v>
      </c>
      <c r="O305" s="91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478</v>
      </c>
      <c r="AT305" s="231" t="s">
        <v>128</v>
      </c>
      <c r="AU305" s="231" t="s">
        <v>86</v>
      </c>
      <c r="AY305" s="17" t="s">
        <v>125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84</v>
      </c>
      <c r="BK305" s="232">
        <f>ROUND(I305*H305,2)</f>
        <v>0</v>
      </c>
      <c r="BL305" s="17" t="s">
        <v>478</v>
      </c>
      <c r="BM305" s="231" t="s">
        <v>491</v>
      </c>
    </row>
    <row r="306" s="2" customFormat="1" ht="24.15" customHeight="1">
      <c r="A306" s="38"/>
      <c r="B306" s="39"/>
      <c r="C306" s="219" t="s">
        <v>492</v>
      </c>
      <c r="D306" s="219" t="s">
        <v>128</v>
      </c>
      <c r="E306" s="220" t="s">
        <v>493</v>
      </c>
      <c r="F306" s="221" t="s">
        <v>494</v>
      </c>
      <c r="G306" s="222" t="s">
        <v>477</v>
      </c>
      <c r="H306" s="223">
        <v>1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41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478</v>
      </c>
      <c r="AT306" s="231" t="s">
        <v>128</v>
      </c>
      <c r="AU306" s="231" t="s">
        <v>86</v>
      </c>
      <c r="AY306" s="17" t="s">
        <v>125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84</v>
      </c>
      <c r="BK306" s="232">
        <f>ROUND(I306*H306,2)</f>
        <v>0</v>
      </c>
      <c r="BL306" s="17" t="s">
        <v>478</v>
      </c>
      <c r="BM306" s="231" t="s">
        <v>495</v>
      </c>
    </row>
    <row r="307" s="12" customFormat="1" ht="22.8" customHeight="1">
      <c r="A307" s="12"/>
      <c r="B307" s="203"/>
      <c r="C307" s="204"/>
      <c r="D307" s="205" t="s">
        <v>75</v>
      </c>
      <c r="E307" s="217" t="s">
        <v>496</v>
      </c>
      <c r="F307" s="217" t="s">
        <v>497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P308</f>
        <v>0</v>
      </c>
      <c r="Q307" s="211"/>
      <c r="R307" s="212">
        <f>R308</f>
        <v>0</v>
      </c>
      <c r="S307" s="211"/>
      <c r="T307" s="213">
        <f>T308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152</v>
      </c>
      <c r="AT307" s="215" t="s">
        <v>75</v>
      </c>
      <c r="AU307" s="215" t="s">
        <v>84</v>
      </c>
      <c r="AY307" s="214" t="s">
        <v>125</v>
      </c>
      <c r="BK307" s="216">
        <f>BK308</f>
        <v>0</v>
      </c>
    </row>
    <row r="308" s="2" customFormat="1" ht="24.15" customHeight="1">
      <c r="A308" s="38"/>
      <c r="B308" s="39"/>
      <c r="C308" s="219" t="s">
        <v>498</v>
      </c>
      <c r="D308" s="219" t="s">
        <v>128</v>
      </c>
      <c r="E308" s="220" t="s">
        <v>499</v>
      </c>
      <c r="F308" s="221" t="s">
        <v>500</v>
      </c>
      <c r="G308" s="222" t="s">
        <v>477</v>
      </c>
      <c r="H308" s="223">
        <v>1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41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478</v>
      </c>
      <c r="AT308" s="231" t="s">
        <v>128</v>
      </c>
      <c r="AU308" s="231" t="s">
        <v>86</v>
      </c>
      <c r="AY308" s="17" t="s">
        <v>125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84</v>
      </c>
      <c r="BK308" s="232">
        <f>ROUND(I308*H308,2)</f>
        <v>0</v>
      </c>
      <c r="BL308" s="17" t="s">
        <v>478</v>
      </c>
      <c r="BM308" s="231" t="s">
        <v>501</v>
      </c>
    </row>
    <row r="309" s="12" customFormat="1" ht="22.8" customHeight="1">
      <c r="A309" s="12"/>
      <c r="B309" s="203"/>
      <c r="C309" s="204"/>
      <c r="D309" s="205" t="s">
        <v>75</v>
      </c>
      <c r="E309" s="217" t="s">
        <v>502</v>
      </c>
      <c r="F309" s="217" t="s">
        <v>503</v>
      </c>
      <c r="G309" s="204"/>
      <c r="H309" s="204"/>
      <c r="I309" s="207"/>
      <c r="J309" s="218">
        <f>BK309</f>
        <v>0</v>
      </c>
      <c r="K309" s="204"/>
      <c r="L309" s="209"/>
      <c r="M309" s="210"/>
      <c r="N309" s="211"/>
      <c r="O309" s="211"/>
      <c r="P309" s="212">
        <f>P310</f>
        <v>0</v>
      </c>
      <c r="Q309" s="211"/>
      <c r="R309" s="212">
        <f>R310</f>
        <v>0</v>
      </c>
      <c r="S309" s="211"/>
      <c r="T309" s="213">
        <f>T310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4" t="s">
        <v>152</v>
      </c>
      <c r="AT309" s="215" t="s">
        <v>75</v>
      </c>
      <c r="AU309" s="215" t="s">
        <v>84</v>
      </c>
      <c r="AY309" s="214" t="s">
        <v>125</v>
      </c>
      <c r="BK309" s="216">
        <f>BK310</f>
        <v>0</v>
      </c>
    </row>
    <row r="310" s="2" customFormat="1" ht="21.75" customHeight="1">
      <c r="A310" s="38"/>
      <c r="B310" s="39"/>
      <c r="C310" s="219" t="s">
        <v>504</v>
      </c>
      <c r="D310" s="219" t="s">
        <v>128</v>
      </c>
      <c r="E310" s="220" t="s">
        <v>505</v>
      </c>
      <c r="F310" s="221" t="s">
        <v>506</v>
      </c>
      <c r="G310" s="222" t="s">
        <v>507</v>
      </c>
      <c r="H310" s="223">
        <v>1</v>
      </c>
      <c r="I310" s="224"/>
      <c r="J310" s="225">
        <f>ROUND(I310*H310,2)</f>
        <v>0</v>
      </c>
      <c r="K310" s="226"/>
      <c r="L310" s="44"/>
      <c r="M310" s="227" t="s">
        <v>1</v>
      </c>
      <c r="N310" s="228" t="s">
        <v>41</v>
      </c>
      <c r="O310" s="91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1" t="s">
        <v>478</v>
      </c>
      <c r="AT310" s="231" t="s">
        <v>128</v>
      </c>
      <c r="AU310" s="231" t="s">
        <v>86</v>
      </c>
      <c r="AY310" s="17" t="s">
        <v>125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7" t="s">
        <v>84</v>
      </c>
      <c r="BK310" s="232">
        <f>ROUND(I310*H310,2)</f>
        <v>0</v>
      </c>
      <c r="BL310" s="17" t="s">
        <v>478</v>
      </c>
      <c r="BM310" s="231" t="s">
        <v>508</v>
      </c>
    </row>
    <row r="311" s="12" customFormat="1" ht="22.8" customHeight="1">
      <c r="A311" s="12"/>
      <c r="B311" s="203"/>
      <c r="C311" s="204"/>
      <c r="D311" s="205" t="s">
        <v>75</v>
      </c>
      <c r="E311" s="217" t="s">
        <v>509</v>
      </c>
      <c r="F311" s="217" t="s">
        <v>510</v>
      </c>
      <c r="G311" s="204"/>
      <c r="H311" s="204"/>
      <c r="I311" s="207"/>
      <c r="J311" s="218">
        <f>BK311</f>
        <v>0</v>
      </c>
      <c r="K311" s="204"/>
      <c r="L311" s="209"/>
      <c r="M311" s="210"/>
      <c r="N311" s="211"/>
      <c r="O311" s="211"/>
      <c r="P311" s="212">
        <f>P312</f>
        <v>0</v>
      </c>
      <c r="Q311" s="211"/>
      <c r="R311" s="212">
        <f>R312</f>
        <v>0</v>
      </c>
      <c r="S311" s="211"/>
      <c r="T311" s="213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4" t="s">
        <v>152</v>
      </c>
      <c r="AT311" s="215" t="s">
        <v>75</v>
      </c>
      <c r="AU311" s="215" t="s">
        <v>84</v>
      </c>
      <c r="AY311" s="214" t="s">
        <v>125</v>
      </c>
      <c r="BK311" s="216">
        <f>BK312</f>
        <v>0</v>
      </c>
    </row>
    <row r="312" s="2" customFormat="1" ht="16.5" customHeight="1">
      <c r="A312" s="38"/>
      <c r="B312" s="39"/>
      <c r="C312" s="219" t="s">
        <v>511</v>
      </c>
      <c r="D312" s="219" t="s">
        <v>128</v>
      </c>
      <c r="E312" s="220" t="s">
        <v>512</v>
      </c>
      <c r="F312" s="221" t="s">
        <v>513</v>
      </c>
      <c r="G312" s="222" t="s">
        <v>477</v>
      </c>
      <c r="H312" s="223">
        <v>1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41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478</v>
      </c>
      <c r="AT312" s="231" t="s">
        <v>128</v>
      </c>
      <c r="AU312" s="231" t="s">
        <v>86</v>
      </c>
      <c r="AY312" s="17" t="s">
        <v>125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84</v>
      </c>
      <c r="BK312" s="232">
        <f>ROUND(I312*H312,2)</f>
        <v>0</v>
      </c>
      <c r="BL312" s="17" t="s">
        <v>478</v>
      </c>
      <c r="BM312" s="231" t="s">
        <v>514</v>
      </c>
    </row>
    <row r="313" s="12" customFormat="1" ht="22.8" customHeight="1">
      <c r="A313" s="12"/>
      <c r="B313" s="203"/>
      <c r="C313" s="204"/>
      <c r="D313" s="205" t="s">
        <v>75</v>
      </c>
      <c r="E313" s="217" t="s">
        <v>515</v>
      </c>
      <c r="F313" s="217" t="s">
        <v>516</v>
      </c>
      <c r="G313" s="204"/>
      <c r="H313" s="204"/>
      <c r="I313" s="207"/>
      <c r="J313" s="218">
        <f>BK313</f>
        <v>0</v>
      </c>
      <c r="K313" s="204"/>
      <c r="L313" s="209"/>
      <c r="M313" s="210"/>
      <c r="N313" s="211"/>
      <c r="O313" s="211"/>
      <c r="P313" s="212">
        <f>SUM(P314:P315)</f>
        <v>0</v>
      </c>
      <c r="Q313" s="211"/>
      <c r="R313" s="212">
        <f>SUM(R314:R315)</f>
        <v>0</v>
      </c>
      <c r="S313" s="211"/>
      <c r="T313" s="213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152</v>
      </c>
      <c r="AT313" s="215" t="s">
        <v>75</v>
      </c>
      <c r="AU313" s="215" t="s">
        <v>84</v>
      </c>
      <c r="AY313" s="214" t="s">
        <v>125</v>
      </c>
      <c r="BK313" s="216">
        <f>SUM(BK314:BK315)</f>
        <v>0</v>
      </c>
    </row>
    <row r="314" s="2" customFormat="1" ht="16.5" customHeight="1">
      <c r="A314" s="38"/>
      <c r="B314" s="39"/>
      <c r="C314" s="219" t="s">
        <v>517</v>
      </c>
      <c r="D314" s="219" t="s">
        <v>128</v>
      </c>
      <c r="E314" s="220" t="s">
        <v>518</v>
      </c>
      <c r="F314" s="221" t="s">
        <v>519</v>
      </c>
      <c r="G314" s="222" t="s">
        <v>312</v>
      </c>
      <c r="H314" s="223">
        <v>2</v>
      </c>
      <c r="I314" s="224"/>
      <c r="J314" s="225">
        <f>ROUND(I314*H314,2)</f>
        <v>0</v>
      </c>
      <c r="K314" s="226"/>
      <c r="L314" s="44"/>
      <c r="M314" s="227" t="s">
        <v>1</v>
      </c>
      <c r="N314" s="228" t="s">
        <v>41</v>
      </c>
      <c r="O314" s="91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478</v>
      </c>
      <c r="AT314" s="231" t="s">
        <v>128</v>
      </c>
      <c r="AU314" s="231" t="s">
        <v>86</v>
      </c>
      <c r="AY314" s="17" t="s">
        <v>125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84</v>
      </c>
      <c r="BK314" s="232">
        <f>ROUND(I314*H314,2)</f>
        <v>0</v>
      </c>
      <c r="BL314" s="17" t="s">
        <v>478</v>
      </c>
      <c r="BM314" s="231" t="s">
        <v>520</v>
      </c>
    </row>
    <row r="315" s="2" customFormat="1" ht="16.5" customHeight="1">
      <c r="A315" s="38"/>
      <c r="B315" s="39"/>
      <c r="C315" s="219" t="s">
        <v>521</v>
      </c>
      <c r="D315" s="219" t="s">
        <v>128</v>
      </c>
      <c r="E315" s="220" t="s">
        <v>522</v>
      </c>
      <c r="F315" s="221" t="s">
        <v>523</v>
      </c>
      <c r="G315" s="222" t="s">
        <v>477</v>
      </c>
      <c r="H315" s="223">
        <v>1</v>
      </c>
      <c r="I315" s="224"/>
      <c r="J315" s="225">
        <f>ROUND(I315*H315,2)</f>
        <v>0</v>
      </c>
      <c r="K315" s="226"/>
      <c r="L315" s="44"/>
      <c r="M315" s="278" t="s">
        <v>1</v>
      </c>
      <c r="N315" s="279" t="s">
        <v>41</v>
      </c>
      <c r="O315" s="280"/>
      <c r="P315" s="281">
        <f>O315*H315</f>
        <v>0</v>
      </c>
      <c r="Q315" s="281">
        <v>0</v>
      </c>
      <c r="R315" s="281">
        <f>Q315*H315</f>
        <v>0</v>
      </c>
      <c r="S315" s="281">
        <v>0</v>
      </c>
      <c r="T315" s="28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478</v>
      </c>
      <c r="AT315" s="231" t="s">
        <v>128</v>
      </c>
      <c r="AU315" s="231" t="s">
        <v>86</v>
      </c>
      <c r="AY315" s="17" t="s">
        <v>125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84</v>
      </c>
      <c r="BK315" s="232">
        <f>ROUND(I315*H315,2)</f>
        <v>0</v>
      </c>
      <c r="BL315" s="17" t="s">
        <v>478</v>
      </c>
      <c r="BM315" s="231" t="s">
        <v>524</v>
      </c>
    </row>
    <row r="316" s="2" customFormat="1" ht="6.96" customHeight="1">
      <c r="A316" s="38"/>
      <c r="B316" s="66"/>
      <c r="C316" s="67"/>
      <c r="D316" s="67"/>
      <c r="E316" s="67"/>
      <c r="F316" s="67"/>
      <c r="G316" s="67"/>
      <c r="H316" s="67"/>
      <c r="I316" s="67"/>
      <c r="J316" s="67"/>
      <c r="K316" s="67"/>
      <c r="L316" s="44"/>
      <c r="M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</row>
  </sheetData>
  <sheetProtection sheet="1" autoFilter="0" formatColumns="0" formatRows="0" objects="1" scenarios="1" spinCount="100000" saltValue="retFlaOcVXtnfih0U7JY4nkt2rrcy6Zn0TPbQyTWmVyNEqI/n0XNAVwRwZOemK+aE6tc2YgBqb+hR5lA1xJKoQ==" hashValue="KYhOm8vV0phbiDtLmv7WGU6R9igEQuGj4yfy+2pSniRDgPuSqfA3dsF2QTQbCMOVIMux7aCxThlPw68gdALJww==" algorithmName="SHA-512" password="CC35"/>
  <autoFilter ref="C127:K31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Přechod pro chodce na ul. Karvinská u restaurace Na Brandýse, Český Těšín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525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12. 9. 2025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ROUND((SUM(BE127:BE197)),  2)</f>
        <v>0</v>
      </c>
      <c r="G33" s="38"/>
      <c r="H33" s="38"/>
      <c r="I33" s="155">
        <v>0.20999999999999999</v>
      </c>
      <c r="J33" s="154">
        <f>ROUND(((SUM(BE127:BE197))*I33),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ROUND((SUM(BF127:BF197)),  2)</f>
        <v>0</v>
      </c>
      <c r="G34" s="38"/>
      <c r="H34" s="38"/>
      <c r="I34" s="155">
        <v>0.14999999999999999</v>
      </c>
      <c r="J34" s="154">
        <f>ROUND(((SUM(BF127:BF197))*I34),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ROUND((SUM(BG127:BG197)),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ROUND((SUM(BH127:BH197)),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ROUND((SUM(BI127:BI197)),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Přechod pro chodce na ul. Karvinská u restaurace Na Brandýse,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401 - Nasvětlení přechodu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12. 9. 2025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5"/>
      <c r="C99" s="186"/>
      <c r="D99" s="187" t="s">
        <v>526</v>
      </c>
      <c r="E99" s="188"/>
      <c r="F99" s="188"/>
      <c r="G99" s="188"/>
      <c r="H99" s="188"/>
      <c r="I99" s="188"/>
      <c r="J99" s="189">
        <f>J146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5"/>
      <c r="C100" s="186"/>
      <c r="D100" s="187" t="s">
        <v>527</v>
      </c>
      <c r="E100" s="188"/>
      <c r="F100" s="188"/>
      <c r="G100" s="188"/>
      <c r="H100" s="188"/>
      <c r="I100" s="188"/>
      <c r="J100" s="189">
        <f>J151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5"/>
      <c r="C101" s="186"/>
      <c r="D101" s="187" t="s">
        <v>528</v>
      </c>
      <c r="E101" s="188"/>
      <c r="F101" s="188"/>
      <c r="G101" s="188"/>
      <c r="H101" s="188"/>
      <c r="I101" s="188"/>
      <c r="J101" s="189">
        <f>J156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100</v>
      </c>
      <c r="E102" s="188"/>
      <c r="F102" s="188"/>
      <c r="G102" s="188"/>
      <c r="H102" s="188"/>
      <c r="I102" s="188"/>
      <c r="J102" s="189">
        <f>J179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104</v>
      </c>
      <c r="E103" s="182"/>
      <c r="F103" s="182"/>
      <c r="G103" s="182"/>
      <c r="H103" s="182"/>
      <c r="I103" s="182"/>
      <c r="J103" s="183">
        <f>J184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105</v>
      </c>
      <c r="E104" s="188"/>
      <c r="F104" s="188"/>
      <c r="G104" s="188"/>
      <c r="H104" s="188"/>
      <c r="I104" s="188"/>
      <c r="J104" s="189">
        <f>J185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106</v>
      </c>
      <c r="E105" s="188"/>
      <c r="F105" s="188"/>
      <c r="G105" s="188"/>
      <c r="H105" s="188"/>
      <c r="I105" s="188"/>
      <c r="J105" s="189">
        <f>J191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107</v>
      </c>
      <c r="E106" s="188"/>
      <c r="F106" s="188"/>
      <c r="G106" s="188"/>
      <c r="H106" s="188"/>
      <c r="I106" s="188"/>
      <c r="J106" s="189">
        <f>J193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108</v>
      </c>
      <c r="E107" s="188"/>
      <c r="F107" s="188"/>
      <c r="G107" s="188"/>
      <c r="H107" s="188"/>
      <c r="I107" s="188"/>
      <c r="J107" s="189">
        <f>J196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Přechod pro chodce na ul. Karvinská u restaurace Na Brandýse, Český Těšín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401 - Nasvětlení přechodu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Český Těšín</v>
      </c>
      <c r="G121" s="40"/>
      <c r="H121" s="40"/>
      <c r="I121" s="32" t="s">
        <v>22</v>
      </c>
      <c r="J121" s="79" t="str">
        <f>IF(J12="","",J12)</f>
        <v>12. 9. 2025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E15</f>
        <v>Město Český Těšín</v>
      </c>
      <c r="G123" s="40"/>
      <c r="H123" s="40"/>
      <c r="I123" s="32" t="s">
        <v>30</v>
      </c>
      <c r="J123" s="36" t="str">
        <f>E21</f>
        <v>ŠNAPKA SLUŽBY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>Ing. Ivan Šnapka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111</v>
      </c>
      <c r="D126" s="194" t="s">
        <v>61</v>
      </c>
      <c r="E126" s="194" t="s">
        <v>57</v>
      </c>
      <c r="F126" s="194" t="s">
        <v>58</v>
      </c>
      <c r="G126" s="194" t="s">
        <v>112</v>
      </c>
      <c r="H126" s="194" t="s">
        <v>113</v>
      </c>
      <c r="I126" s="194" t="s">
        <v>114</v>
      </c>
      <c r="J126" s="195" t="s">
        <v>95</v>
      </c>
      <c r="K126" s="196" t="s">
        <v>115</v>
      </c>
      <c r="L126" s="197"/>
      <c r="M126" s="100" t="s">
        <v>1</v>
      </c>
      <c r="N126" s="101" t="s">
        <v>40</v>
      </c>
      <c r="O126" s="101" t="s">
        <v>116</v>
      </c>
      <c r="P126" s="101" t="s">
        <v>117</v>
      </c>
      <c r="Q126" s="101" t="s">
        <v>118</v>
      </c>
      <c r="R126" s="101" t="s">
        <v>119</v>
      </c>
      <c r="S126" s="101" t="s">
        <v>120</v>
      </c>
      <c r="T126" s="102" t="s">
        <v>121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122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P128+P184</f>
        <v>0</v>
      </c>
      <c r="Q127" s="104"/>
      <c r="R127" s="200">
        <f>R128+R184</f>
        <v>2.2343799999999998</v>
      </c>
      <c r="S127" s="104"/>
      <c r="T127" s="201">
        <f>T128+T184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97</v>
      </c>
      <c r="BK127" s="202">
        <f>BK128+BK184</f>
        <v>0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123</v>
      </c>
      <c r="F128" s="206" t="s">
        <v>124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P129+P179</f>
        <v>0</v>
      </c>
      <c r="Q128" s="211"/>
      <c r="R128" s="212">
        <f>R129+R179</f>
        <v>2.2343799999999998</v>
      </c>
      <c r="S128" s="211"/>
      <c r="T128" s="213">
        <f>T129+T179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76</v>
      </c>
      <c r="AY128" s="214" t="s">
        <v>125</v>
      </c>
      <c r="BK128" s="216">
        <f>BK129+BK179</f>
        <v>0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84</v>
      </c>
      <c r="F129" s="217" t="s">
        <v>126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P130+SUM(P131:P146)+P151+P156</f>
        <v>0</v>
      </c>
      <c r="Q129" s="211"/>
      <c r="R129" s="212">
        <f>R130+SUM(R131:R146)+R151+R156</f>
        <v>2.2343799999999998</v>
      </c>
      <c r="S129" s="211"/>
      <c r="T129" s="213">
        <f>T130+SUM(T131:T146)+T151+T156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84</v>
      </c>
      <c r="AY129" s="214" t="s">
        <v>125</v>
      </c>
      <c r="BK129" s="216">
        <f>BK130+SUM(BK131:BK146)+BK151+BK156</f>
        <v>0</v>
      </c>
    </row>
    <row r="130" s="2" customFormat="1" ht="24.15" customHeight="1">
      <c r="A130" s="38"/>
      <c r="B130" s="39"/>
      <c r="C130" s="219" t="s">
        <v>84</v>
      </c>
      <c r="D130" s="219" t="s">
        <v>128</v>
      </c>
      <c r="E130" s="220" t="s">
        <v>529</v>
      </c>
      <c r="F130" s="221" t="s">
        <v>530</v>
      </c>
      <c r="G130" s="222" t="s">
        <v>188</v>
      </c>
      <c r="H130" s="223">
        <v>3.456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132</v>
      </c>
      <c r="AT130" s="231" t="s">
        <v>128</v>
      </c>
      <c r="AU130" s="231" t="s">
        <v>86</v>
      </c>
      <c r="AY130" s="17" t="s">
        <v>125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132</v>
      </c>
      <c r="BM130" s="231" t="s">
        <v>531</v>
      </c>
    </row>
    <row r="131" s="13" customFormat="1">
      <c r="A131" s="13"/>
      <c r="B131" s="233"/>
      <c r="C131" s="234"/>
      <c r="D131" s="235" t="s">
        <v>134</v>
      </c>
      <c r="E131" s="236" t="s">
        <v>1</v>
      </c>
      <c r="F131" s="237" t="s">
        <v>532</v>
      </c>
      <c r="G131" s="234"/>
      <c r="H131" s="238">
        <v>3.456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134</v>
      </c>
      <c r="AU131" s="244" t="s">
        <v>86</v>
      </c>
      <c r="AV131" s="13" t="s">
        <v>86</v>
      </c>
      <c r="AW131" s="13" t="s">
        <v>32</v>
      </c>
      <c r="AX131" s="13" t="s">
        <v>84</v>
      </c>
      <c r="AY131" s="244" t="s">
        <v>125</v>
      </c>
    </row>
    <row r="132" s="2" customFormat="1" ht="24.15" customHeight="1">
      <c r="A132" s="38"/>
      <c r="B132" s="39"/>
      <c r="C132" s="219" t="s">
        <v>86</v>
      </c>
      <c r="D132" s="219" t="s">
        <v>128</v>
      </c>
      <c r="E132" s="220" t="s">
        <v>533</v>
      </c>
      <c r="F132" s="221" t="s">
        <v>534</v>
      </c>
      <c r="G132" s="222" t="s">
        <v>188</v>
      </c>
      <c r="H132" s="223">
        <v>17.981999999999999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132</v>
      </c>
      <c r="AT132" s="231" t="s">
        <v>128</v>
      </c>
      <c r="AU132" s="231" t="s">
        <v>86</v>
      </c>
      <c r="AY132" s="17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132</v>
      </c>
      <c r="BM132" s="231" t="s">
        <v>535</v>
      </c>
    </row>
    <row r="133" s="13" customFormat="1">
      <c r="A133" s="13"/>
      <c r="B133" s="233"/>
      <c r="C133" s="234"/>
      <c r="D133" s="235" t="s">
        <v>134</v>
      </c>
      <c r="E133" s="236" t="s">
        <v>1</v>
      </c>
      <c r="F133" s="237" t="s">
        <v>536</v>
      </c>
      <c r="G133" s="234"/>
      <c r="H133" s="238">
        <v>17.981999999999999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134</v>
      </c>
      <c r="AU133" s="244" t="s">
        <v>86</v>
      </c>
      <c r="AV133" s="13" t="s">
        <v>86</v>
      </c>
      <c r="AW133" s="13" t="s">
        <v>32</v>
      </c>
      <c r="AX133" s="13" t="s">
        <v>84</v>
      </c>
      <c r="AY133" s="244" t="s">
        <v>125</v>
      </c>
    </row>
    <row r="134" s="2" customFormat="1" ht="24.15" customHeight="1">
      <c r="A134" s="38"/>
      <c r="B134" s="39"/>
      <c r="C134" s="219" t="s">
        <v>537</v>
      </c>
      <c r="D134" s="219" t="s">
        <v>128</v>
      </c>
      <c r="E134" s="220" t="s">
        <v>538</v>
      </c>
      <c r="F134" s="221" t="s">
        <v>539</v>
      </c>
      <c r="G134" s="222" t="s">
        <v>188</v>
      </c>
      <c r="H134" s="223">
        <v>5.6699999999999999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132</v>
      </c>
      <c r="AT134" s="231" t="s">
        <v>128</v>
      </c>
      <c r="AU134" s="231" t="s">
        <v>86</v>
      </c>
      <c r="AY134" s="17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132</v>
      </c>
      <c r="BM134" s="231" t="s">
        <v>540</v>
      </c>
    </row>
    <row r="135" s="13" customFormat="1">
      <c r="A135" s="13"/>
      <c r="B135" s="233"/>
      <c r="C135" s="234"/>
      <c r="D135" s="235" t="s">
        <v>134</v>
      </c>
      <c r="E135" s="236" t="s">
        <v>1</v>
      </c>
      <c r="F135" s="237" t="s">
        <v>541</v>
      </c>
      <c r="G135" s="234"/>
      <c r="H135" s="238">
        <v>5.6699999999999999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134</v>
      </c>
      <c r="AU135" s="244" t="s">
        <v>86</v>
      </c>
      <c r="AV135" s="13" t="s">
        <v>86</v>
      </c>
      <c r="AW135" s="13" t="s">
        <v>32</v>
      </c>
      <c r="AX135" s="13" t="s">
        <v>84</v>
      </c>
      <c r="AY135" s="244" t="s">
        <v>125</v>
      </c>
    </row>
    <row r="136" s="2" customFormat="1" ht="21.75" customHeight="1">
      <c r="A136" s="38"/>
      <c r="B136" s="39"/>
      <c r="C136" s="219" t="s">
        <v>146</v>
      </c>
      <c r="D136" s="219" t="s">
        <v>128</v>
      </c>
      <c r="E136" s="220" t="s">
        <v>542</v>
      </c>
      <c r="F136" s="221" t="s">
        <v>543</v>
      </c>
      <c r="G136" s="222" t="s">
        <v>188</v>
      </c>
      <c r="H136" s="223">
        <v>3.8999999999999999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132</v>
      </c>
      <c r="AT136" s="231" t="s">
        <v>128</v>
      </c>
      <c r="AU136" s="231" t="s">
        <v>86</v>
      </c>
      <c r="AY136" s="17" t="s">
        <v>125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132</v>
      </c>
      <c r="BM136" s="231" t="s">
        <v>544</v>
      </c>
    </row>
    <row r="137" s="13" customFormat="1">
      <c r="A137" s="13"/>
      <c r="B137" s="233"/>
      <c r="C137" s="234"/>
      <c r="D137" s="235" t="s">
        <v>134</v>
      </c>
      <c r="E137" s="236" t="s">
        <v>1</v>
      </c>
      <c r="F137" s="237" t="s">
        <v>545</v>
      </c>
      <c r="G137" s="234"/>
      <c r="H137" s="238">
        <v>3.8999999999999999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134</v>
      </c>
      <c r="AU137" s="244" t="s">
        <v>86</v>
      </c>
      <c r="AV137" s="13" t="s">
        <v>86</v>
      </c>
      <c r="AW137" s="13" t="s">
        <v>32</v>
      </c>
      <c r="AX137" s="13" t="s">
        <v>84</v>
      </c>
      <c r="AY137" s="244" t="s">
        <v>125</v>
      </c>
    </row>
    <row r="138" s="2" customFormat="1" ht="24.15" customHeight="1">
      <c r="A138" s="38"/>
      <c r="B138" s="39"/>
      <c r="C138" s="219" t="s">
        <v>132</v>
      </c>
      <c r="D138" s="219" t="s">
        <v>128</v>
      </c>
      <c r="E138" s="220" t="s">
        <v>546</v>
      </c>
      <c r="F138" s="221" t="s">
        <v>547</v>
      </c>
      <c r="G138" s="222" t="s">
        <v>164</v>
      </c>
      <c r="H138" s="223">
        <v>8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132</v>
      </c>
      <c r="AT138" s="231" t="s">
        <v>128</v>
      </c>
      <c r="AU138" s="231" t="s">
        <v>86</v>
      </c>
      <c r="AY138" s="17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132</v>
      </c>
      <c r="BM138" s="231" t="s">
        <v>548</v>
      </c>
    </row>
    <row r="139" s="13" customFormat="1">
      <c r="A139" s="13"/>
      <c r="B139" s="233"/>
      <c r="C139" s="234"/>
      <c r="D139" s="235" t="s">
        <v>134</v>
      </c>
      <c r="E139" s="236" t="s">
        <v>1</v>
      </c>
      <c r="F139" s="237" t="s">
        <v>168</v>
      </c>
      <c r="G139" s="234"/>
      <c r="H139" s="238">
        <v>8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134</v>
      </c>
      <c r="AU139" s="244" t="s">
        <v>86</v>
      </c>
      <c r="AV139" s="13" t="s">
        <v>86</v>
      </c>
      <c r="AW139" s="13" t="s">
        <v>32</v>
      </c>
      <c r="AX139" s="13" t="s">
        <v>84</v>
      </c>
      <c r="AY139" s="244" t="s">
        <v>125</v>
      </c>
    </row>
    <row r="140" s="2" customFormat="1" ht="24.15" customHeight="1">
      <c r="A140" s="38"/>
      <c r="B140" s="39"/>
      <c r="C140" s="256" t="s">
        <v>152</v>
      </c>
      <c r="D140" s="256" t="s">
        <v>242</v>
      </c>
      <c r="E140" s="257" t="s">
        <v>549</v>
      </c>
      <c r="F140" s="258" t="s">
        <v>550</v>
      </c>
      <c r="G140" s="259" t="s">
        <v>312</v>
      </c>
      <c r="H140" s="260">
        <v>8</v>
      </c>
      <c r="I140" s="261"/>
      <c r="J140" s="262">
        <f>ROUND(I140*H140,2)</f>
        <v>0</v>
      </c>
      <c r="K140" s="263"/>
      <c r="L140" s="264"/>
      <c r="M140" s="265" t="s">
        <v>1</v>
      </c>
      <c r="N140" s="266" t="s">
        <v>41</v>
      </c>
      <c r="O140" s="91"/>
      <c r="P140" s="229">
        <f>O140*H140</f>
        <v>0</v>
      </c>
      <c r="Q140" s="229">
        <v>0.01042</v>
      </c>
      <c r="R140" s="229">
        <f>Q140*H140</f>
        <v>0.083360000000000004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168</v>
      </c>
      <c r="AT140" s="231" t="s">
        <v>242</v>
      </c>
      <c r="AU140" s="231" t="s">
        <v>86</v>
      </c>
      <c r="AY140" s="17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132</v>
      </c>
      <c r="BM140" s="231" t="s">
        <v>551</v>
      </c>
    </row>
    <row r="141" s="2" customFormat="1" ht="24.15" customHeight="1">
      <c r="A141" s="38"/>
      <c r="B141" s="39"/>
      <c r="C141" s="219" t="s">
        <v>156</v>
      </c>
      <c r="D141" s="219" t="s">
        <v>128</v>
      </c>
      <c r="E141" s="220" t="s">
        <v>552</v>
      </c>
      <c r="F141" s="221" t="s">
        <v>553</v>
      </c>
      <c r="G141" s="222" t="s">
        <v>188</v>
      </c>
      <c r="H141" s="223">
        <v>27.108000000000001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132</v>
      </c>
      <c r="AT141" s="231" t="s">
        <v>128</v>
      </c>
      <c r="AU141" s="231" t="s">
        <v>86</v>
      </c>
      <c r="AY141" s="17" t="s">
        <v>125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132</v>
      </c>
      <c r="BM141" s="231" t="s">
        <v>554</v>
      </c>
    </row>
    <row r="142" s="13" customFormat="1">
      <c r="A142" s="13"/>
      <c r="B142" s="233"/>
      <c r="C142" s="234"/>
      <c r="D142" s="235" t="s">
        <v>134</v>
      </c>
      <c r="E142" s="236" t="s">
        <v>1</v>
      </c>
      <c r="F142" s="237" t="s">
        <v>532</v>
      </c>
      <c r="G142" s="234"/>
      <c r="H142" s="238">
        <v>3.456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134</v>
      </c>
      <c r="AU142" s="244" t="s">
        <v>86</v>
      </c>
      <c r="AV142" s="13" t="s">
        <v>86</v>
      </c>
      <c r="AW142" s="13" t="s">
        <v>32</v>
      </c>
      <c r="AX142" s="13" t="s">
        <v>76</v>
      </c>
      <c r="AY142" s="244" t="s">
        <v>125</v>
      </c>
    </row>
    <row r="143" s="13" customFormat="1">
      <c r="A143" s="13"/>
      <c r="B143" s="233"/>
      <c r="C143" s="234"/>
      <c r="D143" s="235" t="s">
        <v>134</v>
      </c>
      <c r="E143" s="236" t="s">
        <v>1</v>
      </c>
      <c r="F143" s="237" t="s">
        <v>536</v>
      </c>
      <c r="G143" s="234"/>
      <c r="H143" s="238">
        <v>17.981999999999999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134</v>
      </c>
      <c r="AU143" s="244" t="s">
        <v>86</v>
      </c>
      <c r="AV143" s="13" t="s">
        <v>86</v>
      </c>
      <c r="AW143" s="13" t="s">
        <v>32</v>
      </c>
      <c r="AX143" s="13" t="s">
        <v>76</v>
      </c>
      <c r="AY143" s="244" t="s">
        <v>125</v>
      </c>
    </row>
    <row r="144" s="13" customFormat="1">
      <c r="A144" s="13"/>
      <c r="B144" s="233"/>
      <c r="C144" s="234"/>
      <c r="D144" s="235" t="s">
        <v>134</v>
      </c>
      <c r="E144" s="236" t="s">
        <v>1</v>
      </c>
      <c r="F144" s="237" t="s">
        <v>541</v>
      </c>
      <c r="G144" s="234"/>
      <c r="H144" s="238">
        <v>5.6699999999999999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134</v>
      </c>
      <c r="AU144" s="244" t="s">
        <v>86</v>
      </c>
      <c r="AV144" s="13" t="s">
        <v>86</v>
      </c>
      <c r="AW144" s="13" t="s">
        <v>32</v>
      </c>
      <c r="AX144" s="13" t="s">
        <v>76</v>
      </c>
      <c r="AY144" s="244" t="s">
        <v>125</v>
      </c>
    </row>
    <row r="145" s="14" customFormat="1">
      <c r="A145" s="14"/>
      <c r="B145" s="245"/>
      <c r="C145" s="246"/>
      <c r="D145" s="235" t="s">
        <v>134</v>
      </c>
      <c r="E145" s="247" t="s">
        <v>1</v>
      </c>
      <c r="F145" s="248" t="s">
        <v>151</v>
      </c>
      <c r="G145" s="246"/>
      <c r="H145" s="249">
        <v>27.107999999999997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134</v>
      </c>
      <c r="AU145" s="255" t="s">
        <v>86</v>
      </c>
      <c r="AV145" s="14" t="s">
        <v>132</v>
      </c>
      <c r="AW145" s="14" t="s">
        <v>32</v>
      </c>
      <c r="AX145" s="14" t="s">
        <v>84</v>
      </c>
      <c r="AY145" s="255" t="s">
        <v>125</v>
      </c>
    </row>
    <row r="146" s="12" customFormat="1" ht="20.88" customHeight="1">
      <c r="A146" s="12"/>
      <c r="B146" s="203"/>
      <c r="C146" s="204"/>
      <c r="D146" s="205" t="s">
        <v>75</v>
      </c>
      <c r="E146" s="217" t="s">
        <v>146</v>
      </c>
      <c r="F146" s="217" t="s">
        <v>555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SUM(P147:P150)</f>
        <v>0</v>
      </c>
      <c r="Q146" s="211"/>
      <c r="R146" s="212">
        <f>SUM(R147:R150)</f>
        <v>0.11004799999999999</v>
      </c>
      <c r="S146" s="211"/>
      <c r="T146" s="213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84</v>
      </c>
      <c r="AT146" s="215" t="s">
        <v>75</v>
      </c>
      <c r="AU146" s="215" t="s">
        <v>86</v>
      </c>
      <c r="AY146" s="214" t="s">
        <v>125</v>
      </c>
      <c r="BK146" s="216">
        <f>SUM(BK147:BK150)</f>
        <v>0</v>
      </c>
    </row>
    <row r="147" s="2" customFormat="1" ht="24.15" customHeight="1">
      <c r="A147" s="38"/>
      <c r="B147" s="39"/>
      <c r="C147" s="219" t="s">
        <v>161</v>
      </c>
      <c r="D147" s="219" t="s">
        <v>128</v>
      </c>
      <c r="E147" s="220" t="s">
        <v>556</v>
      </c>
      <c r="F147" s="221" t="s">
        <v>557</v>
      </c>
      <c r="G147" s="222" t="s">
        <v>164</v>
      </c>
      <c r="H147" s="223">
        <v>121.59999999999999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41</v>
      </c>
      <c r="O147" s="91"/>
      <c r="P147" s="229">
        <f>O147*H147</f>
        <v>0</v>
      </c>
      <c r="Q147" s="229">
        <v>0.00044999999999999999</v>
      </c>
      <c r="R147" s="229">
        <f>Q147*H147</f>
        <v>0.054719999999999998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132</v>
      </c>
      <c r="AT147" s="231" t="s">
        <v>128</v>
      </c>
      <c r="AU147" s="231" t="s">
        <v>146</v>
      </c>
      <c r="AY147" s="17" t="s">
        <v>125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132</v>
      </c>
      <c r="BM147" s="231" t="s">
        <v>558</v>
      </c>
    </row>
    <row r="148" s="13" customFormat="1">
      <c r="A148" s="13"/>
      <c r="B148" s="233"/>
      <c r="C148" s="234"/>
      <c r="D148" s="235" t="s">
        <v>134</v>
      </c>
      <c r="E148" s="236" t="s">
        <v>1</v>
      </c>
      <c r="F148" s="237" t="s">
        <v>559</v>
      </c>
      <c r="G148" s="234"/>
      <c r="H148" s="238">
        <v>121.59999999999999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134</v>
      </c>
      <c r="AU148" s="244" t="s">
        <v>146</v>
      </c>
      <c r="AV148" s="13" t="s">
        <v>86</v>
      </c>
      <c r="AW148" s="13" t="s">
        <v>32</v>
      </c>
      <c r="AX148" s="13" t="s">
        <v>84</v>
      </c>
      <c r="AY148" s="244" t="s">
        <v>125</v>
      </c>
    </row>
    <row r="149" s="2" customFormat="1" ht="16.5" customHeight="1">
      <c r="A149" s="38"/>
      <c r="B149" s="39"/>
      <c r="C149" s="219" t="s">
        <v>168</v>
      </c>
      <c r="D149" s="219" t="s">
        <v>128</v>
      </c>
      <c r="E149" s="220" t="s">
        <v>560</v>
      </c>
      <c r="F149" s="221" t="s">
        <v>561</v>
      </c>
      <c r="G149" s="222" t="s">
        <v>164</v>
      </c>
      <c r="H149" s="223">
        <v>60.799999999999997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0.00091</v>
      </c>
      <c r="R149" s="229">
        <f>Q149*H149</f>
        <v>0.055327999999999995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132</v>
      </c>
      <c r="AT149" s="231" t="s">
        <v>128</v>
      </c>
      <c r="AU149" s="231" t="s">
        <v>146</v>
      </c>
      <c r="AY149" s="17" t="s">
        <v>125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132</v>
      </c>
      <c r="BM149" s="231" t="s">
        <v>562</v>
      </c>
    </row>
    <row r="150" s="13" customFormat="1">
      <c r="A150" s="13"/>
      <c r="B150" s="233"/>
      <c r="C150" s="234"/>
      <c r="D150" s="235" t="s">
        <v>134</v>
      </c>
      <c r="E150" s="236" t="s">
        <v>1</v>
      </c>
      <c r="F150" s="237" t="s">
        <v>563</v>
      </c>
      <c r="G150" s="234"/>
      <c r="H150" s="238">
        <v>60.799999999999997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134</v>
      </c>
      <c r="AU150" s="244" t="s">
        <v>146</v>
      </c>
      <c r="AV150" s="13" t="s">
        <v>86</v>
      </c>
      <c r="AW150" s="13" t="s">
        <v>32</v>
      </c>
      <c r="AX150" s="13" t="s">
        <v>84</v>
      </c>
      <c r="AY150" s="244" t="s">
        <v>125</v>
      </c>
    </row>
    <row r="151" s="12" customFormat="1" ht="20.88" customHeight="1">
      <c r="A151" s="12"/>
      <c r="B151" s="203"/>
      <c r="C151" s="204"/>
      <c r="D151" s="205" t="s">
        <v>75</v>
      </c>
      <c r="E151" s="217" t="s">
        <v>132</v>
      </c>
      <c r="F151" s="217" t="s">
        <v>564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SUM(P152:P155)</f>
        <v>0</v>
      </c>
      <c r="Q151" s="211"/>
      <c r="R151" s="212">
        <f>SUM(R152:R155)</f>
        <v>0</v>
      </c>
      <c r="S151" s="211"/>
      <c r="T151" s="213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84</v>
      </c>
      <c r="AT151" s="215" t="s">
        <v>75</v>
      </c>
      <c r="AU151" s="215" t="s">
        <v>86</v>
      </c>
      <c r="AY151" s="214" t="s">
        <v>125</v>
      </c>
      <c r="BK151" s="216">
        <f>SUM(BK152:BK155)</f>
        <v>0</v>
      </c>
    </row>
    <row r="152" s="2" customFormat="1" ht="24.15" customHeight="1">
      <c r="A152" s="38"/>
      <c r="B152" s="39"/>
      <c r="C152" s="219" t="s">
        <v>172</v>
      </c>
      <c r="D152" s="219" t="s">
        <v>128</v>
      </c>
      <c r="E152" s="220" t="s">
        <v>565</v>
      </c>
      <c r="F152" s="221" t="s">
        <v>566</v>
      </c>
      <c r="G152" s="222" t="s">
        <v>188</v>
      </c>
      <c r="H152" s="223">
        <v>5.2560000000000002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132</v>
      </c>
      <c r="AT152" s="231" t="s">
        <v>128</v>
      </c>
      <c r="AU152" s="231" t="s">
        <v>146</v>
      </c>
      <c r="AY152" s="17" t="s">
        <v>125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132</v>
      </c>
      <c r="BM152" s="231" t="s">
        <v>567</v>
      </c>
    </row>
    <row r="153" s="13" customFormat="1">
      <c r="A153" s="13"/>
      <c r="B153" s="233"/>
      <c r="C153" s="234"/>
      <c r="D153" s="235" t="s">
        <v>134</v>
      </c>
      <c r="E153" s="236" t="s">
        <v>1</v>
      </c>
      <c r="F153" s="237" t="s">
        <v>568</v>
      </c>
      <c r="G153" s="234"/>
      <c r="H153" s="238">
        <v>3.996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134</v>
      </c>
      <c r="AU153" s="244" t="s">
        <v>146</v>
      </c>
      <c r="AV153" s="13" t="s">
        <v>86</v>
      </c>
      <c r="AW153" s="13" t="s">
        <v>32</v>
      </c>
      <c r="AX153" s="13" t="s">
        <v>76</v>
      </c>
      <c r="AY153" s="244" t="s">
        <v>125</v>
      </c>
    </row>
    <row r="154" s="13" customFormat="1">
      <c r="A154" s="13"/>
      <c r="B154" s="233"/>
      <c r="C154" s="234"/>
      <c r="D154" s="235" t="s">
        <v>134</v>
      </c>
      <c r="E154" s="236" t="s">
        <v>1</v>
      </c>
      <c r="F154" s="237" t="s">
        <v>569</v>
      </c>
      <c r="G154" s="234"/>
      <c r="H154" s="238">
        <v>1.26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134</v>
      </c>
      <c r="AU154" s="244" t="s">
        <v>146</v>
      </c>
      <c r="AV154" s="13" t="s">
        <v>86</v>
      </c>
      <c r="AW154" s="13" t="s">
        <v>32</v>
      </c>
      <c r="AX154" s="13" t="s">
        <v>76</v>
      </c>
      <c r="AY154" s="244" t="s">
        <v>125</v>
      </c>
    </row>
    <row r="155" s="14" customFormat="1">
      <c r="A155" s="14"/>
      <c r="B155" s="245"/>
      <c r="C155" s="246"/>
      <c r="D155" s="235" t="s">
        <v>134</v>
      </c>
      <c r="E155" s="247" t="s">
        <v>1</v>
      </c>
      <c r="F155" s="248" t="s">
        <v>151</v>
      </c>
      <c r="G155" s="246"/>
      <c r="H155" s="249">
        <v>5.2560000000000002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134</v>
      </c>
      <c r="AU155" s="255" t="s">
        <v>146</v>
      </c>
      <c r="AV155" s="14" t="s">
        <v>132</v>
      </c>
      <c r="AW155" s="14" t="s">
        <v>32</v>
      </c>
      <c r="AX155" s="14" t="s">
        <v>84</v>
      </c>
      <c r="AY155" s="255" t="s">
        <v>125</v>
      </c>
    </row>
    <row r="156" s="12" customFormat="1" ht="20.88" customHeight="1">
      <c r="A156" s="12"/>
      <c r="B156" s="203"/>
      <c r="C156" s="204"/>
      <c r="D156" s="205" t="s">
        <v>75</v>
      </c>
      <c r="E156" s="217" t="s">
        <v>570</v>
      </c>
      <c r="F156" s="217" t="s">
        <v>571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SUM(P157:P178)</f>
        <v>0</v>
      </c>
      <c r="Q156" s="211"/>
      <c r="R156" s="212">
        <f>SUM(R157:R178)</f>
        <v>2.040972</v>
      </c>
      <c r="S156" s="211"/>
      <c r="T156" s="213">
        <f>SUM(T157:T178)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146</v>
      </c>
      <c r="AT156" s="215" t="s">
        <v>75</v>
      </c>
      <c r="AU156" s="215" t="s">
        <v>86</v>
      </c>
      <c r="AY156" s="214" t="s">
        <v>125</v>
      </c>
      <c r="BK156" s="216">
        <f>SUM(BK157:BK178)</f>
        <v>0</v>
      </c>
    </row>
    <row r="157" s="2" customFormat="1" ht="24.15" customHeight="1">
      <c r="A157" s="38"/>
      <c r="B157" s="39"/>
      <c r="C157" s="219" t="s">
        <v>177</v>
      </c>
      <c r="D157" s="219" t="s">
        <v>128</v>
      </c>
      <c r="E157" s="220" t="s">
        <v>572</v>
      </c>
      <c r="F157" s="221" t="s">
        <v>573</v>
      </c>
      <c r="G157" s="222" t="s">
        <v>312</v>
      </c>
      <c r="H157" s="223">
        <v>2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444</v>
      </c>
      <c r="AT157" s="231" t="s">
        <v>128</v>
      </c>
      <c r="AU157" s="231" t="s">
        <v>146</v>
      </c>
      <c r="AY157" s="17" t="s">
        <v>125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444</v>
      </c>
      <c r="BM157" s="231" t="s">
        <v>574</v>
      </c>
    </row>
    <row r="158" s="13" customFormat="1">
      <c r="A158" s="13"/>
      <c r="B158" s="233"/>
      <c r="C158" s="234"/>
      <c r="D158" s="235" t="s">
        <v>134</v>
      </c>
      <c r="E158" s="236" t="s">
        <v>1</v>
      </c>
      <c r="F158" s="237" t="s">
        <v>86</v>
      </c>
      <c r="G158" s="234"/>
      <c r="H158" s="238">
        <v>2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134</v>
      </c>
      <c r="AU158" s="244" t="s">
        <v>146</v>
      </c>
      <c r="AV158" s="13" t="s">
        <v>86</v>
      </c>
      <c r="AW158" s="13" t="s">
        <v>32</v>
      </c>
      <c r="AX158" s="13" t="s">
        <v>84</v>
      </c>
      <c r="AY158" s="244" t="s">
        <v>125</v>
      </c>
    </row>
    <row r="159" s="2" customFormat="1" ht="24.15" customHeight="1">
      <c r="A159" s="38"/>
      <c r="B159" s="39"/>
      <c r="C159" s="256" t="s">
        <v>181</v>
      </c>
      <c r="D159" s="256" t="s">
        <v>242</v>
      </c>
      <c r="E159" s="257" t="s">
        <v>575</v>
      </c>
      <c r="F159" s="258" t="s">
        <v>576</v>
      </c>
      <c r="G159" s="259" t="s">
        <v>312</v>
      </c>
      <c r="H159" s="260">
        <v>2</v>
      </c>
      <c r="I159" s="261"/>
      <c r="J159" s="262">
        <f>ROUND(I159*H159,2)</f>
        <v>0</v>
      </c>
      <c r="K159" s="263"/>
      <c r="L159" s="264"/>
      <c r="M159" s="265" t="s">
        <v>1</v>
      </c>
      <c r="N159" s="266" t="s">
        <v>41</v>
      </c>
      <c r="O159" s="91"/>
      <c r="P159" s="229">
        <f>O159*H159</f>
        <v>0</v>
      </c>
      <c r="Q159" s="229">
        <v>0.062</v>
      </c>
      <c r="R159" s="229">
        <f>Q159*H159</f>
        <v>0.124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577</v>
      </c>
      <c r="AT159" s="231" t="s">
        <v>242</v>
      </c>
      <c r="AU159" s="231" t="s">
        <v>146</v>
      </c>
      <c r="AY159" s="17" t="s">
        <v>125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577</v>
      </c>
      <c r="BM159" s="231" t="s">
        <v>578</v>
      </c>
    </row>
    <row r="160" s="2" customFormat="1" ht="16.5" customHeight="1">
      <c r="A160" s="38"/>
      <c r="B160" s="39"/>
      <c r="C160" s="219" t="s">
        <v>198</v>
      </c>
      <c r="D160" s="219" t="s">
        <v>128</v>
      </c>
      <c r="E160" s="220" t="s">
        <v>579</v>
      </c>
      <c r="F160" s="221" t="s">
        <v>580</v>
      </c>
      <c r="G160" s="222" t="s">
        <v>312</v>
      </c>
      <c r="H160" s="223">
        <v>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444</v>
      </c>
      <c r="AT160" s="231" t="s">
        <v>128</v>
      </c>
      <c r="AU160" s="231" t="s">
        <v>146</v>
      </c>
      <c r="AY160" s="17" t="s">
        <v>125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444</v>
      </c>
      <c r="BM160" s="231" t="s">
        <v>581</v>
      </c>
    </row>
    <row r="161" s="13" customFormat="1">
      <c r="A161" s="13"/>
      <c r="B161" s="233"/>
      <c r="C161" s="234"/>
      <c r="D161" s="235" t="s">
        <v>134</v>
      </c>
      <c r="E161" s="236" t="s">
        <v>1</v>
      </c>
      <c r="F161" s="237" t="s">
        <v>86</v>
      </c>
      <c r="G161" s="234"/>
      <c r="H161" s="238">
        <v>2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134</v>
      </c>
      <c r="AU161" s="244" t="s">
        <v>146</v>
      </c>
      <c r="AV161" s="13" t="s">
        <v>86</v>
      </c>
      <c r="AW161" s="13" t="s">
        <v>32</v>
      </c>
      <c r="AX161" s="13" t="s">
        <v>84</v>
      </c>
      <c r="AY161" s="244" t="s">
        <v>125</v>
      </c>
    </row>
    <row r="162" s="2" customFormat="1" ht="16.5" customHeight="1">
      <c r="A162" s="38"/>
      <c r="B162" s="39"/>
      <c r="C162" s="256" t="s">
        <v>203</v>
      </c>
      <c r="D162" s="256" t="s">
        <v>242</v>
      </c>
      <c r="E162" s="257" t="s">
        <v>582</v>
      </c>
      <c r="F162" s="258" t="s">
        <v>583</v>
      </c>
      <c r="G162" s="259" t="s">
        <v>312</v>
      </c>
      <c r="H162" s="260">
        <v>2</v>
      </c>
      <c r="I162" s="261"/>
      <c r="J162" s="262">
        <f>ROUND(I162*H162,2)</f>
        <v>0</v>
      </c>
      <c r="K162" s="263"/>
      <c r="L162" s="264"/>
      <c r="M162" s="265" t="s">
        <v>1</v>
      </c>
      <c r="N162" s="266" t="s">
        <v>41</v>
      </c>
      <c r="O162" s="91"/>
      <c r="P162" s="229">
        <f>O162*H162</f>
        <v>0</v>
      </c>
      <c r="Q162" s="229">
        <v>0.77000000000000002</v>
      </c>
      <c r="R162" s="229">
        <f>Q162*H162</f>
        <v>1.54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577</v>
      </c>
      <c r="AT162" s="231" t="s">
        <v>242</v>
      </c>
      <c r="AU162" s="231" t="s">
        <v>146</v>
      </c>
      <c r="AY162" s="17" t="s">
        <v>125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577</v>
      </c>
      <c r="BM162" s="231" t="s">
        <v>584</v>
      </c>
    </row>
    <row r="163" s="2" customFormat="1" ht="24.15" customHeight="1">
      <c r="A163" s="38"/>
      <c r="B163" s="39"/>
      <c r="C163" s="219" t="s">
        <v>212</v>
      </c>
      <c r="D163" s="219" t="s">
        <v>128</v>
      </c>
      <c r="E163" s="220" t="s">
        <v>585</v>
      </c>
      <c r="F163" s="221" t="s">
        <v>586</v>
      </c>
      <c r="G163" s="222" t="s">
        <v>312</v>
      </c>
      <c r="H163" s="223">
        <v>2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444</v>
      </c>
      <c r="AT163" s="231" t="s">
        <v>128</v>
      </c>
      <c r="AU163" s="231" t="s">
        <v>146</v>
      </c>
      <c r="AY163" s="17" t="s">
        <v>125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444</v>
      </c>
      <c r="BM163" s="231" t="s">
        <v>587</v>
      </c>
    </row>
    <row r="164" s="13" customFormat="1">
      <c r="A164" s="13"/>
      <c r="B164" s="233"/>
      <c r="C164" s="234"/>
      <c r="D164" s="235" t="s">
        <v>134</v>
      </c>
      <c r="E164" s="236" t="s">
        <v>1</v>
      </c>
      <c r="F164" s="237" t="s">
        <v>86</v>
      </c>
      <c r="G164" s="234"/>
      <c r="H164" s="238">
        <v>2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134</v>
      </c>
      <c r="AU164" s="244" t="s">
        <v>146</v>
      </c>
      <c r="AV164" s="13" t="s">
        <v>86</v>
      </c>
      <c r="AW164" s="13" t="s">
        <v>32</v>
      </c>
      <c r="AX164" s="13" t="s">
        <v>84</v>
      </c>
      <c r="AY164" s="244" t="s">
        <v>125</v>
      </c>
    </row>
    <row r="165" s="2" customFormat="1" ht="24.15" customHeight="1">
      <c r="A165" s="38"/>
      <c r="B165" s="39"/>
      <c r="C165" s="256" t="s">
        <v>8</v>
      </c>
      <c r="D165" s="256" t="s">
        <v>242</v>
      </c>
      <c r="E165" s="257" t="s">
        <v>588</v>
      </c>
      <c r="F165" s="258" t="s">
        <v>589</v>
      </c>
      <c r="G165" s="259" t="s">
        <v>312</v>
      </c>
      <c r="H165" s="260">
        <v>1</v>
      </c>
      <c r="I165" s="261"/>
      <c r="J165" s="262">
        <f>ROUND(I165*H165,2)</f>
        <v>0</v>
      </c>
      <c r="K165" s="263"/>
      <c r="L165" s="264"/>
      <c r="M165" s="265" t="s">
        <v>1</v>
      </c>
      <c r="N165" s="266" t="s">
        <v>41</v>
      </c>
      <c r="O165" s="91"/>
      <c r="P165" s="229">
        <f>O165*H165</f>
        <v>0</v>
      </c>
      <c r="Q165" s="229">
        <v>0.27900000000000003</v>
      </c>
      <c r="R165" s="229">
        <f>Q165*H165</f>
        <v>0.27900000000000003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577</v>
      </c>
      <c r="AT165" s="231" t="s">
        <v>242</v>
      </c>
      <c r="AU165" s="231" t="s">
        <v>146</v>
      </c>
      <c r="AY165" s="17" t="s">
        <v>125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577</v>
      </c>
      <c r="BM165" s="231" t="s">
        <v>590</v>
      </c>
    </row>
    <row r="166" s="13" customFormat="1">
      <c r="A166" s="13"/>
      <c r="B166" s="233"/>
      <c r="C166" s="234"/>
      <c r="D166" s="235" t="s">
        <v>134</v>
      </c>
      <c r="E166" s="236" t="s">
        <v>1</v>
      </c>
      <c r="F166" s="237" t="s">
        <v>84</v>
      </c>
      <c r="G166" s="234"/>
      <c r="H166" s="238">
        <v>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134</v>
      </c>
      <c r="AU166" s="244" t="s">
        <v>146</v>
      </c>
      <c r="AV166" s="13" t="s">
        <v>86</v>
      </c>
      <c r="AW166" s="13" t="s">
        <v>32</v>
      </c>
      <c r="AX166" s="13" t="s">
        <v>84</v>
      </c>
      <c r="AY166" s="244" t="s">
        <v>125</v>
      </c>
    </row>
    <row r="167" s="2" customFormat="1" ht="16.5" customHeight="1">
      <c r="A167" s="38"/>
      <c r="B167" s="39"/>
      <c r="C167" s="256" t="s">
        <v>225</v>
      </c>
      <c r="D167" s="256" t="s">
        <v>242</v>
      </c>
      <c r="E167" s="257" t="s">
        <v>591</v>
      </c>
      <c r="F167" s="258" t="s">
        <v>592</v>
      </c>
      <c r="G167" s="259" t="s">
        <v>312</v>
      </c>
      <c r="H167" s="260">
        <v>1</v>
      </c>
      <c r="I167" s="261"/>
      <c r="J167" s="262">
        <f>ROUND(I167*H167,2)</f>
        <v>0</v>
      </c>
      <c r="K167" s="263"/>
      <c r="L167" s="264"/>
      <c r="M167" s="265" t="s">
        <v>1</v>
      </c>
      <c r="N167" s="266" t="s">
        <v>41</v>
      </c>
      <c r="O167" s="91"/>
      <c r="P167" s="229">
        <f>O167*H167</f>
        <v>0</v>
      </c>
      <c r="Q167" s="229">
        <v>0.035799999999999998</v>
      </c>
      <c r="R167" s="229">
        <f>Q167*H167</f>
        <v>0.035799999999999998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577</v>
      </c>
      <c r="AT167" s="231" t="s">
        <v>242</v>
      </c>
      <c r="AU167" s="231" t="s">
        <v>146</v>
      </c>
      <c r="AY167" s="17" t="s">
        <v>125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577</v>
      </c>
      <c r="BM167" s="231" t="s">
        <v>593</v>
      </c>
    </row>
    <row r="168" s="13" customFormat="1">
      <c r="A168" s="13"/>
      <c r="B168" s="233"/>
      <c r="C168" s="234"/>
      <c r="D168" s="235" t="s">
        <v>134</v>
      </c>
      <c r="E168" s="236" t="s">
        <v>1</v>
      </c>
      <c r="F168" s="237" t="s">
        <v>84</v>
      </c>
      <c r="G168" s="234"/>
      <c r="H168" s="238">
        <v>1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134</v>
      </c>
      <c r="AU168" s="244" t="s">
        <v>146</v>
      </c>
      <c r="AV168" s="13" t="s">
        <v>86</v>
      </c>
      <c r="AW168" s="13" t="s">
        <v>32</v>
      </c>
      <c r="AX168" s="13" t="s">
        <v>84</v>
      </c>
      <c r="AY168" s="244" t="s">
        <v>125</v>
      </c>
    </row>
    <row r="169" s="2" customFormat="1" ht="21.75" customHeight="1">
      <c r="A169" s="38"/>
      <c r="B169" s="39"/>
      <c r="C169" s="219" t="s">
        <v>233</v>
      </c>
      <c r="D169" s="219" t="s">
        <v>128</v>
      </c>
      <c r="E169" s="220" t="s">
        <v>594</v>
      </c>
      <c r="F169" s="221" t="s">
        <v>595</v>
      </c>
      <c r="G169" s="222" t="s">
        <v>312</v>
      </c>
      <c r="H169" s="223">
        <v>2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444</v>
      </c>
      <c r="AT169" s="231" t="s">
        <v>128</v>
      </c>
      <c r="AU169" s="231" t="s">
        <v>146</v>
      </c>
      <c r="AY169" s="17" t="s">
        <v>125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444</v>
      </c>
      <c r="BM169" s="231" t="s">
        <v>596</v>
      </c>
    </row>
    <row r="170" s="13" customFormat="1">
      <c r="A170" s="13"/>
      <c r="B170" s="233"/>
      <c r="C170" s="234"/>
      <c r="D170" s="235" t="s">
        <v>134</v>
      </c>
      <c r="E170" s="236" t="s">
        <v>1</v>
      </c>
      <c r="F170" s="237" t="s">
        <v>86</v>
      </c>
      <c r="G170" s="234"/>
      <c r="H170" s="238">
        <v>2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134</v>
      </c>
      <c r="AU170" s="244" t="s">
        <v>146</v>
      </c>
      <c r="AV170" s="13" t="s">
        <v>86</v>
      </c>
      <c r="AW170" s="13" t="s">
        <v>32</v>
      </c>
      <c r="AX170" s="13" t="s">
        <v>84</v>
      </c>
      <c r="AY170" s="244" t="s">
        <v>125</v>
      </c>
    </row>
    <row r="171" s="2" customFormat="1" ht="16.5" customHeight="1">
      <c r="A171" s="38"/>
      <c r="B171" s="39"/>
      <c r="C171" s="219" t="s">
        <v>237</v>
      </c>
      <c r="D171" s="219" t="s">
        <v>128</v>
      </c>
      <c r="E171" s="220" t="s">
        <v>597</v>
      </c>
      <c r="F171" s="221" t="s">
        <v>598</v>
      </c>
      <c r="G171" s="222" t="s">
        <v>312</v>
      </c>
      <c r="H171" s="223">
        <v>1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444</v>
      </c>
      <c r="AT171" s="231" t="s">
        <v>128</v>
      </c>
      <c r="AU171" s="231" t="s">
        <v>146</v>
      </c>
      <c r="AY171" s="17" t="s">
        <v>125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444</v>
      </c>
      <c r="BM171" s="231" t="s">
        <v>599</v>
      </c>
    </row>
    <row r="172" s="13" customFormat="1">
      <c r="A172" s="13"/>
      <c r="B172" s="233"/>
      <c r="C172" s="234"/>
      <c r="D172" s="235" t="s">
        <v>134</v>
      </c>
      <c r="E172" s="236" t="s">
        <v>1</v>
      </c>
      <c r="F172" s="237" t="s">
        <v>84</v>
      </c>
      <c r="G172" s="234"/>
      <c r="H172" s="238">
        <v>1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134</v>
      </c>
      <c r="AU172" s="244" t="s">
        <v>146</v>
      </c>
      <c r="AV172" s="13" t="s">
        <v>86</v>
      </c>
      <c r="AW172" s="13" t="s">
        <v>32</v>
      </c>
      <c r="AX172" s="13" t="s">
        <v>84</v>
      </c>
      <c r="AY172" s="244" t="s">
        <v>125</v>
      </c>
    </row>
    <row r="173" s="2" customFormat="1" ht="16.5" customHeight="1">
      <c r="A173" s="38"/>
      <c r="B173" s="39"/>
      <c r="C173" s="219" t="s">
        <v>241</v>
      </c>
      <c r="D173" s="219" t="s">
        <v>128</v>
      </c>
      <c r="E173" s="220" t="s">
        <v>600</v>
      </c>
      <c r="F173" s="221" t="s">
        <v>601</v>
      </c>
      <c r="G173" s="222" t="s">
        <v>164</v>
      </c>
      <c r="H173" s="223">
        <v>62.799999999999997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444</v>
      </c>
      <c r="AT173" s="231" t="s">
        <v>128</v>
      </c>
      <c r="AU173" s="231" t="s">
        <v>146</v>
      </c>
      <c r="AY173" s="17" t="s">
        <v>125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444</v>
      </c>
      <c r="BM173" s="231" t="s">
        <v>602</v>
      </c>
    </row>
    <row r="174" s="13" customFormat="1">
      <c r="A174" s="13"/>
      <c r="B174" s="233"/>
      <c r="C174" s="234"/>
      <c r="D174" s="235" t="s">
        <v>134</v>
      </c>
      <c r="E174" s="236" t="s">
        <v>1</v>
      </c>
      <c r="F174" s="237" t="s">
        <v>603</v>
      </c>
      <c r="G174" s="234"/>
      <c r="H174" s="238">
        <v>62.799999999999997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134</v>
      </c>
      <c r="AU174" s="244" t="s">
        <v>146</v>
      </c>
      <c r="AV174" s="13" t="s">
        <v>86</v>
      </c>
      <c r="AW174" s="13" t="s">
        <v>32</v>
      </c>
      <c r="AX174" s="13" t="s">
        <v>84</v>
      </c>
      <c r="AY174" s="244" t="s">
        <v>125</v>
      </c>
    </row>
    <row r="175" s="2" customFormat="1" ht="16.5" customHeight="1">
      <c r="A175" s="38"/>
      <c r="B175" s="39"/>
      <c r="C175" s="256" t="s">
        <v>249</v>
      </c>
      <c r="D175" s="256" t="s">
        <v>242</v>
      </c>
      <c r="E175" s="257" t="s">
        <v>604</v>
      </c>
      <c r="F175" s="258" t="s">
        <v>605</v>
      </c>
      <c r="G175" s="259" t="s">
        <v>164</v>
      </c>
      <c r="H175" s="260">
        <v>69.079999999999998</v>
      </c>
      <c r="I175" s="261"/>
      <c r="J175" s="262">
        <f>ROUND(I175*H175,2)</f>
        <v>0</v>
      </c>
      <c r="K175" s="263"/>
      <c r="L175" s="264"/>
      <c r="M175" s="265" t="s">
        <v>1</v>
      </c>
      <c r="N175" s="266" t="s">
        <v>41</v>
      </c>
      <c r="O175" s="91"/>
      <c r="P175" s="229">
        <f>O175*H175</f>
        <v>0</v>
      </c>
      <c r="Q175" s="229">
        <v>0.00089999999999999998</v>
      </c>
      <c r="R175" s="229">
        <f>Q175*H175</f>
        <v>0.062171999999999998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577</v>
      </c>
      <c r="AT175" s="231" t="s">
        <v>242</v>
      </c>
      <c r="AU175" s="231" t="s">
        <v>146</v>
      </c>
      <c r="AY175" s="17" t="s">
        <v>125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577</v>
      </c>
      <c r="BM175" s="231" t="s">
        <v>606</v>
      </c>
    </row>
    <row r="176" s="13" customFormat="1">
      <c r="A176" s="13"/>
      <c r="B176" s="233"/>
      <c r="C176" s="234"/>
      <c r="D176" s="235" t="s">
        <v>134</v>
      </c>
      <c r="E176" s="236" t="s">
        <v>1</v>
      </c>
      <c r="F176" s="237" t="s">
        <v>607</v>
      </c>
      <c r="G176" s="234"/>
      <c r="H176" s="238">
        <v>69.079999999999998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134</v>
      </c>
      <c r="AU176" s="244" t="s">
        <v>146</v>
      </c>
      <c r="AV176" s="13" t="s">
        <v>86</v>
      </c>
      <c r="AW176" s="13" t="s">
        <v>32</v>
      </c>
      <c r="AX176" s="13" t="s">
        <v>84</v>
      </c>
      <c r="AY176" s="244" t="s">
        <v>125</v>
      </c>
    </row>
    <row r="177" s="2" customFormat="1" ht="16.5" customHeight="1">
      <c r="A177" s="38"/>
      <c r="B177" s="39"/>
      <c r="C177" s="219" t="s">
        <v>7</v>
      </c>
      <c r="D177" s="219" t="s">
        <v>128</v>
      </c>
      <c r="E177" s="220" t="s">
        <v>608</v>
      </c>
      <c r="F177" s="221" t="s">
        <v>609</v>
      </c>
      <c r="G177" s="222" t="s">
        <v>610</v>
      </c>
      <c r="H177" s="223">
        <v>1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41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444</v>
      </c>
      <c r="AT177" s="231" t="s">
        <v>128</v>
      </c>
      <c r="AU177" s="231" t="s">
        <v>146</v>
      </c>
      <c r="AY177" s="17" t="s">
        <v>125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84</v>
      </c>
      <c r="BK177" s="232">
        <f>ROUND(I177*H177,2)</f>
        <v>0</v>
      </c>
      <c r="BL177" s="17" t="s">
        <v>444</v>
      </c>
      <c r="BM177" s="231" t="s">
        <v>611</v>
      </c>
    </row>
    <row r="178" s="13" customFormat="1">
      <c r="A178" s="13"/>
      <c r="B178" s="233"/>
      <c r="C178" s="234"/>
      <c r="D178" s="235" t="s">
        <v>134</v>
      </c>
      <c r="E178" s="236" t="s">
        <v>1</v>
      </c>
      <c r="F178" s="237" t="s">
        <v>84</v>
      </c>
      <c r="G178" s="234"/>
      <c r="H178" s="238">
        <v>1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134</v>
      </c>
      <c r="AU178" s="244" t="s">
        <v>146</v>
      </c>
      <c r="AV178" s="13" t="s">
        <v>86</v>
      </c>
      <c r="AW178" s="13" t="s">
        <v>32</v>
      </c>
      <c r="AX178" s="13" t="s">
        <v>84</v>
      </c>
      <c r="AY178" s="244" t="s">
        <v>125</v>
      </c>
    </row>
    <row r="179" s="12" customFormat="1" ht="22.8" customHeight="1">
      <c r="A179" s="12"/>
      <c r="B179" s="203"/>
      <c r="C179" s="204"/>
      <c r="D179" s="205" t="s">
        <v>75</v>
      </c>
      <c r="E179" s="217" t="s">
        <v>152</v>
      </c>
      <c r="F179" s="217" t="s">
        <v>248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SUM(P180:P183)</f>
        <v>0</v>
      </c>
      <c r="Q179" s="211"/>
      <c r="R179" s="212">
        <f>SUM(R180:R183)</f>
        <v>0</v>
      </c>
      <c r="S179" s="211"/>
      <c r="T179" s="213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84</v>
      </c>
      <c r="AT179" s="215" t="s">
        <v>75</v>
      </c>
      <c r="AU179" s="215" t="s">
        <v>84</v>
      </c>
      <c r="AY179" s="214" t="s">
        <v>125</v>
      </c>
      <c r="BK179" s="216">
        <f>SUM(BK180:BK183)</f>
        <v>0</v>
      </c>
    </row>
    <row r="180" s="2" customFormat="1" ht="24.15" customHeight="1">
      <c r="A180" s="38"/>
      <c r="B180" s="39"/>
      <c r="C180" s="219" t="s">
        <v>612</v>
      </c>
      <c r="D180" s="219" t="s">
        <v>128</v>
      </c>
      <c r="E180" s="220" t="s">
        <v>253</v>
      </c>
      <c r="F180" s="221" t="s">
        <v>613</v>
      </c>
      <c r="G180" s="222" t="s">
        <v>131</v>
      </c>
      <c r="H180" s="223">
        <v>8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41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132</v>
      </c>
      <c r="AT180" s="231" t="s">
        <v>128</v>
      </c>
      <c r="AU180" s="231" t="s">
        <v>86</v>
      </c>
      <c r="AY180" s="17" t="s">
        <v>125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84</v>
      </c>
      <c r="BK180" s="232">
        <f>ROUND(I180*H180,2)</f>
        <v>0</v>
      </c>
      <c r="BL180" s="17" t="s">
        <v>132</v>
      </c>
      <c r="BM180" s="231" t="s">
        <v>614</v>
      </c>
    </row>
    <row r="181" s="13" customFormat="1">
      <c r="A181" s="13"/>
      <c r="B181" s="233"/>
      <c r="C181" s="234"/>
      <c r="D181" s="235" t="s">
        <v>134</v>
      </c>
      <c r="E181" s="236" t="s">
        <v>1</v>
      </c>
      <c r="F181" s="237" t="s">
        <v>615</v>
      </c>
      <c r="G181" s="234"/>
      <c r="H181" s="238">
        <v>8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134</v>
      </c>
      <c r="AU181" s="244" t="s">
        <v>86</v>
      </c>
      <c r="AV181" s="13" t="s">
        <v>86</v>
      </c>
      <c r="AW181" s="13" t="s">
        <v>32</v>
      </c>
      <c r="AX181" s="13" t="s">
        <v>84</v>
      </c>
      <c r="AY181" s="244" t="s">
        <v>125</v>
      </c>
    </row>
    <row r="182" s="2" customFormat="1" ht="16.5" customHeight="1">
      <c r="A182" s="38"/>
      <c r="B182" s="39"/>
      <c r="C182" s="219" t="s">
        <v>304</v>
      </c>
      <c r="D182" s="219" t="s">
        <v>128</v>
      </c>
      <c r="E182" s="220" t="s">
        <v>616</v>
      </c>
      <c r="F182" s="221" t="s">
        <v>617</v>
      </c>
      <c r="G182" s="222" t="s">
        <v>131</v>
      </c>
      <c r="H182" s="223">
        <v>8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132</v>
      </c>
      <c r="AT182" s="231" t="s">
        <v>128</v>
      </c>
      <c r="AU182" s="231" t="s">
        <v>86</v>
      </c>
      <c r="AY182" s="17" t="s">
        <v>125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132</v>
      </c>
      <c r="BM182" s="231" t="s">
        <v>618</v>
      </c>
    </row>
    <row r="183" s="13" customFormat="1">
      <c r="A183" s="13"/>
      <c r="B183" s="233"/>
      <c r="C183" s="234"/>
      <c r="D183" s="235" t="s">
        <v>134</v>
      </c>
      <c r="E183" s="236" t="s">
        <v>1</v>
      </c>
      <c r="F183" s="237" t="s">
        <v>615</v>
      </c>
      <c r="G183" s="234"/>
      <c r="H183" s="238">
        <v>8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134</v>
      </c>
      <c r="AU183" s="244" t="s">
        <v>86</v>
      </c>
      <c r="AV183" s="13" t="s">
        <v>86</v>
      </c>
      <c r="AW183" s="13" t="s">
        <v>32</v>
      </c>
      <c r="AX183" s="13" t="s">
        <v>84</v>
      </c>
      <c r="AY183" s="244" t="s">
        <v>125</v>
      </c>
    </row>
    <row r="184" s="12" customFormat="1" ht="25.92" customHeight="1">
      <c r="A184" s="12"/>
      <c r="B184" s="203"/>
      <c r="C184" s="204"/>
      <c r="D184" s="205" t="s">
        <v>75</v>
      </c>
      <c r="E184" s="206" t="s">
        <v>470</v>
      </c>
      <c r="F184" s="206" t="s">
        <v>471</v>
      </c>
      <c r="G184" s="204"/>
      <c r="H184" s="204"/>
      <c r="I184" s="207"/>
      <c r="J184" s="208">
        <f>BK184</f>
        <v>0</v>
      </c>
      <c r="K184" s="204"/>
      <c r="L184" s="209"/>
      <c r="M184" s="210"/>
      <c r="N184" s="211"/>
      <c r="O184" s="211"/>
      <c r="P184" s="212">
        <f>P185+P191+P193+P196</f>
        <v>0</v>
      </c>
      <c r="Q184" s="211"/>
      <c r="R184" s="212">
        <f>R185+R191+R193+R196</f>
        <v>0</v>
      </c>
      <c r="S184" s="211"/>
      <c r="T184" s="213">
        <f>T185+T191+T193+T196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152</v>
      </c>
      <c r="AT184" s="215" t="s">
        <v>75</v>
      </c>
      <c r="AU184" s="215" t="s">
        <v>76</v>
      </c>
      <c r="AY184" s="214" t="s">
        <v>125</v>
      </c>
      <c r="BK184" s="216">
        <f>BK185+BK191+BK193+BK196</f>
        <v>0</v>
      </c>
    </row>
    <row r="185" s="12" customFormat="1" ht="22.8" customHeight="1">
      <c r="A185" s="12"/>
      <c r="B185" s="203"/>
      <c r="C185" s="204"/>
      <c r="D185" s="205" t="s">
        <v>75</v>
      </c>
      <c r="E185" s="217" t="s">
        <v>472</v>
      </c>
      <c r="F185" s="217" t="s">
        <v>473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SUM(P186:P190)</f>
        <v>0</v>
      </c>
      <c r="Q185" s="211"/>
      <c r="R185" s="212">
        <f>SUM(R186:R190)</f>
        <v>0</v>
      </c>
      <c r="S185" s="211"/>
      <c r="T185" s="213">
        <f>SUM(T186:T190)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152</v>
      </c>
      <c r="AT185" s="215" t="s">
        <v>75</v>
      </c>
      <c r="AU185" s="215" t="s">
        <v>84</v>
      </c>
      <c r="AY185" s="214" t="s">
        <v>125</v>
      </c>
      <c r="BK185" s="216">
        <f>SUM(BK186:BK190)</f>
        <v>0</v>
      </c>
    </row>
    <row r="186" s="2" customFormat="1" ht="16.5" customHeight="1">
      <c r="A186" s="38"/>
      <c r="B186" s="39"/>
      <c r="C186" s="219" t="s">
        <v>262</v>
      </c>
      <c r="D186" s="219" t="s">
        <v>128</v>
      </c>
      <c r="E186" s="220" t="s">
        <v>475</v>
      </c>
      <c r="F186" s="221" t="s">
        <v>476</v>
      </c>
      <c r="G186" s="222" t="s">
        <v>477</v>
      </c>
      <c r="H186" s="223">
        <v>1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478</v>
      </c>
      <c r="AT186" s="231" t="s">
        <v>128</v>
      </c>
      <c r="AU186" s="231" t="s">
        <v>86</v>
      </c>
      <c r="AY186" s="17" t="s">
        <v>125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478</v>
      </c>
      <c r="BM186" s="231" t="s">
        <v>619</v>
      </c>
    </row>
    <row r="187" s="2" customFormat="1" ht="16.5" customHeight="1">
      <c r="A187" s="38"/>
      <c r="B187" s="39"/>
      <c r="C187" s="219" t="s">
        <v>267</v>
      </c>
      <c r="D187" s="219" t="s">
        <v>128</v>
      </c>
      <c r="E187" s="220" t="s">
        <v>481</v>
      </c>
      <c r="F187" s="221" t="s">
        <v>482</v>
      </c>
      <c r="G187" s="222" t="s">
        <v>477</v>
      </c>
      <c r="H187" s="223">
        <v>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41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478</v>
      </c>
      <c r="AT187" s="231" t="s">
        <v>128</v>
      </c>
      <c r="AU187" s="231" t="s">
        <v>86</v>
      </c>
      <c r="AY187" s="17" t="s">
        <v>125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84</v>
      </c>
      <c r="BK187" s="232">
        <f>ROUND(I187*H187,2)</f>
        <v>0</v>
      </c>
      <c r="BL187" s="17" t="s">
        <v>478</v>
      </c>
      <c r="BM187" s="231" t="s">
        <v>620</v>
      </c>
    </row>
    <row r="188" s="2" customFormat="1" ht="21.75" customHeight="1">
      <c r="A188" s="38"/>
      <c r="B188" s="39"/>
      <c r="C188" s="219" t="s">
        <v>272</v>
      </c>
      <c r="D188" s="219" t="s">
        <v>128</v>
      </c>
      <c r="E188" s="220" t="s">
        <v>485</v>
      </c>
      <c r="F188" s="221" t="s">
        <v>486</v>
      </c>
      <c r="G188" s="222" t="s">
        <v>477</v>
      </c>
      <c r="H188" s="223">
        <v>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478</v>
      </c>
      <c r="AT188" s="231" t="s">
        <v>128</v>
      </c>
      <c r="AU188" s="231" t="s">
        <v>86</v>
      </c>
      <c r="AY188" s="17" t="s">
        <v>125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478</v>
      </c>
      <c r="BM188" s="231" t="s">
        <v>621</v>
      </c>
    </row>
    <row r="189" s="2" customFormat="1" ht="16.5" customHeight="1">
      <c r="A189" s="38"/>
      <c r="B189" s="39"/>
      <c r="C189" s="219" t="s">
        <v>622</v>
      </c>
      <c r="D189" s="219" t="s">
        <v>128</v>
      </c>
      <c r="E189" s="220" t="s">
        <v>489</v>
      </c>
      <c r="F189" s="221" t="s">
        <v>490</v>
      </c>
      <c r="G189" s="222" t="s">
        <v>477</v>
      </c>
      <c r="H189" s="223">
        <v>1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41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478</v>
      </c>
      <c r="AT189" s="231" t="s">
        <v>128</v>
      </c>
      <c r="AU189" s="231" t="s">
        <v>86</v>
      </c>
      <c r="AY189" s="17" t="s">
        <v>125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478</v>
      </c>
      <c r="BM189" s="231" t="s">
        <v>623</v>
      </c>
    </row>
    <row r="190" s="2" customFormat="1" ht="24.15" customHeight="1">
      <c r="A190" s="38"/>
      <c r="B190" s="39"/>
      <c r="C190" s="219" t="s">
        <v>624</v>
      </c>
      <c r="D190" s="219" t="s">
        <v>128</v>
      </c>
      <c r="E190" s="220" t="s">
        <v>493</v>
      </c>
      <c r="F190" s="221" t="s">
        <v>494</v>
      </c>
      <c r="G190" s="222" t="s">
        <v>477</v>
      </c>
      <c r="H190" s="223">
        <v>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478</v>
      </c>
      <c r="AT190" s="231" t="s">
        <v>128</v>
      </c>
      <c r="AU190" s="231" t="s">
        <v>86</v>
      </c>
      <c r="AY190" s="17" t="s">
        <v>125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478</v>
      </c>
      <c r="BM190" s="231" t="s">
        <v>625</v>
      </c>
    </row>
    <row r="191" s="12" customFormat="1" ht="22.8" customHeight="1">
      <c r="A191" s="12"/>
      <c r="B191" s="203"/>
      <c r="C191" s="204"/>
      <c r="D191" s="205" t="s">
        <v>75</v>
      </c>
      <c r="E191" s="217" t="s">
        <v>496</v>
      </c>
      <c r="F191" s="217" t="s">
        <v>497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P192</f>
        <v>0</v>
      </c>
      <c r="Q191" s="211"/>
      <c r="R191" s="212">
        <f>R192</f>
        <v>0</v>
      </c>
      <c r="S191" s="211"/>
      <c r="T191" s="213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152</v>
      </c>
      <c r="AT191" s="215" t="s">
        <v>75</v>
      </c>
      <c r="AU191" s="215" t="s">
        <v>84</v>
      </c>
      <c r="AY191" s="214" t="s">
        <v>125</v>
      </c>
      <c r="BK191" s="216">
        <f>BK192</f>
        <v>0</v>
      </c>
    </row>
    <row r="192" s="2" customFormat="1" ht="24.15" customHeight="1">
      <c r="A192" s="38"/>
      <c r="B192" s="39"/>
      <c r="C192" s="219" t="s">
        <v>276</v>
      </c>
      <c r="D192" s="219" t="s">
        <v>128</v>
      </c>
      <c r="E192" s="220" t="s">
        <v>499</v>
      </c>
      <c r="F192" s="221" t="s">
        <v>500</v>
      </c>
      <c r="G192" s="222" t="s">
        <v>477</v>
      </c>
      <c r="H192" s="223">
        <v>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478</v>
      </c>
      <c r="AT192" s="231" t="s">
        <v>128</v>
      </c>
      <c r="AU192" s="231" t="s">
        <v>86</v>
      </c>
      <c r="AY192" s="17" t="s">
        <v>125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478</v>
      </c>
      <c r="BM192" s="231" t="s">
        <v>626</v>
      </c>
    </row>
    <row r="193" s="12" customFormat="1" ht="22.8" customHeight="1">
      <c r="A193" s="12"/>
      <c r="B193" s="203"/>
      <c r="C193" s="204"/>
      <c r="D193" s="205" t="s">
        <v>75</v>
      </c>
      <c r="E193" s="217" t="s">
        <v>502</v>
      </c>
      <c r="F193" s="217" t="s">
        <v>503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SUM(P194:P195)</f>
        <v>0</v>
      </c>
      <c r="Q193" s="211"/>
      <c r="R193" s="212">
        <f>SUM(R194:R195)</f>
        <v>0</v>
      </c>
      <c r="S193" s="211"/>
      <c r="T193" s="213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152</v>
      </c>
      <c r="AT193" s="215" t="s">
        <v>75</v>
      </c>
      <c r="AU193" s="215" t="s">
        <v>84</v>
      </c>
      <c r="AY193" s="214" t="s">
        <v>125</v>
      </c>
      <c r="BK193" s="216">
        <f>SUM(BK194:BK195)</f>
        <v>0</v>
      </c>
    </row>
    <row r="194" s="2" customFormat="1" ht="16.5" customHeight="1">
      <c r="A194" s="38"/>
      <c r="B194" s="39"/>
      <c r="C194" s="219" t="s">
        <v>280</v>
      </c>
      <c r="D194" s="219" t="s">
        <v>128</v>
      </c>
      <c r="E194" s="220" t="s">
        <v>627</v>
      </c>
      <c r="F194" s="221" t="s">
        <v>628</v>
      </c>
      <c r="G194" s="222" t="s">
        <v>477</v>
      </c>
      <c r="H194" s="223">
        <v>1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478</v>
      </c>
      <c r="AT194" s="231" t="s">
        <v>128</v>
      </c>
      <c r="AU194" s="231" t="s">
        <v>86</v>
      </c>
      <c r="AY194" s="17" t="s">
        <v>125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478</v>
      </c>
      <c r="BM194" s="231" t="s">
        <v>629</v>
      </c>
    </row>
    <row r="195" s="2" customFormat="1" ht="16.5" customHeight="1">
      <c r="A195" s="38"/>
      <c r="B195" s="39"/>
      <c r="C195" s="219" t="s">
        <v>285</v>
      </c>
      <c r="D195" s="219" t="s">
        <v>128</v>
      </c>
      <c r="E195" s="220" t="s">
        <v>630</v>
      </c>
      <c r="F195" s="221" t="s">
        <v>631</v>
      </c>
      <c r="G195" s="222" t="s">
        <v>477</v>
      </c>
      <c r="H195" s="223">
        <v>1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41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478</v>
      </c>
      <c r="AT195" s="231" t="s">
        <v>128</v>
      </c>
      <c r="AU195" s="231" t="s">
        <v>86</v>
      </c>
      <c r="AY195" s="17" t="s">
        <v>125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84</v>
      </c>
      <c r="BK195" s="232">
        <f>ROUND(I195*H195,2)</f>
        <v>0</v>
      </c>
      <c r="BL195" s="17" t="s">
        <v>478</v>
      </c>
      <c r="BM195" s="231" t="s">
        <v>632</v>
      </c>
    </row>
    <row r="196" s="12" customFormat="1" ht="22.8" customHeight="1">
      <c r="A196" s="12"/>
      <c r="B196" s="203"/>
      <c r="C196" s="204"/>
      <c r="D196" s="205" t="s">
        <v>75</v>
      </c>
      <c r="E196" s="217" t="s">
        <v>509</v>
      </c>
      <c r="F196" s="217" t="s">
        <v>510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P197</f>
        <v>0</v>
      </c>
      <c r="Q196" s="211"/>
      <c r="R196" s="212">
        <f>R197</f>
        <v>0</v>
      </c>
      <c r="S196" s="211"/>
      <c r="T196" s="213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152</v>
      </c>
      <c r="AT196" s="215" t="s">
        <v>75</v>
      </c>
      <c r="AU196" s="215" t="s">
        <v>84</v>
      </c>
      <c r="AY196" s="214" t="s">
        <v>125</v>
      </c>
      <c r="BK196" s="216">
        <f>BK197</f>
        <v>0</v>
      </c>
    </row>
    <row r="197" s="2" customFormat="1" ht="16.5" customHeight="1">
      <c r="A197" s="38"/>
      <c r="B197" s="39"/>
      <c r="C197" s="219" t="s">
        <v>298</v>
      </c>
      <c r="D197" s="219" t="s">
        <v>128</v>
      </c>
      <c r="E197" s="220" t="s">
        <v>512</v>
      </c>
      <c r="F197" s="221" t="s">
        <v>513</v>
      </c>
      <c r="G197" s="222" t="s">
        <v>477</v>
      </c>
      <c r="H197" s="223">
        <v>1</v>
      </c>
      <c r="I197" s="224"/>
      <c r="J197" s="225">
        <f>ROUND(I197*H197,2)</f>
        <v>0</v>
      </c>
      <c r="K197" s="226"/>
      <c r="L197" s="44"/>
      <c r="M197" s="278" t="s">
        <v>1</v>
      </c>
      <c r="N197" s="279" t="s">
        <v>41</v>
      </c>
      <c r="O197" s="280"/>
      <c r="P197" s="281">
        <f>O197*H197</f>
        <v>0</v>
      </c>
      <c r="Q197" s="281">
        <v>0</v>
      </c>
      <c r="R197" s="281">
        <f>Q197*H197</f>
        <v>0</v>
      </c>
      <c r="S197" s="281">
        <v>0</v>
      </c>
      <c r="T197" s="28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478</v>
      </c>
      <c r="AT197" s="231" t="s">
        <v>128</v>
      </c>
      <c r="AU197" s="231" t="s">
        <v>86</v>
      </c>
      <c r="AY197" s="17" t="s">
        <v>125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478</v>
      </c>
      <c r="BM197" s="231" t="s">
        <v>633</v>
      </c>
    </row>
    <row r="198" s="2" customFormat="1" ht="6.96" customHeight="1">
      <c r="A198" s="38"/>
      <c r="B198" s="66"/>
      <c r="C198" s="67"/>
      <c r="D198" s="67"/>
      <c r="E198" s="67"/>
      <c r="F198" s="67"/>
      <c r="G198" s="67"/>
      <c r="H198" s="67"/>
      <c r="I198" s="67"/>
      <c r="J198" s="67"/>
      <c r="K198" s="67"/>
      <c r="L198" s="44"/>
      <c r="M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</sheetData>
  <sheetProtection sheet="1" autoFilter="0" formatColumns="0" formatRows="0" objects="1" scenarios="1" spinCount="100000" saltValue="f8KOoW/nsJVZRapA/fpagcVe13uL6ae1unjZ4RYx2grwUfudJyHODHvTbwIEvbn3zXfBhBpqSoQRg+gplFfEGQ==" hashValue="Ok2yhpY8uk1vVYt4yLRs2vzRLKwxvhnYl3IEZY9VKZZRVOU7CJJuhhvn3HQI+Gd9lKCyAxcP9u/UABI6un6xIQ==" algorithmName="SHA-512" password="CC35"/>
  <autoFilter ref="C126:K19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LAPTOP-G0FMFB3Q\ivans</dc:creator>
  <cp:lastModifiedBy>LAPTOP-G0FMFB3Q\ivans</cp:lastModifiedBy>
  <dcterms:created xsi:type="dcterms:W3CDTF">2025-09-17T15:15:37Z</dcterms:created>
  <dcterms:modified xsi:type="dcterms:W3CDTF">2025-09-17T15:15:40Z</dcterms:modified>
</cp:coreProperties>
</file>